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6390" windowWidth="28815" windowHeight="5520" activeTab="1"/>
  </bookViews>
  <sheets>
    <sheet name="General" sheetId="1" r:id="rId1"/>
    <sheet name="Balance sheet" sheetId="2" r:id="rId2"/>
    <sheet name="P&amp;L" sheetId="3" r:id="rId3"/>
    <sheet name="CF_I" sheetId="4" r:id="rId4"/>
    <sheet name="Equity" sheetId="5" r:id="rId5"/>
    <sheet name="Notes" sheetId="6" r:id="rId6"/>
  </sheets>
  <definedNames>
    <definedName name="cfp1" hidden="1">{#N/A,#N/A,FALSE,"MR";#N/A,#N/A,FALSE,"EI01MU";#N/A,#N/A,FALSE,"EI01PU";#N/A,#N/A,FALSE,"HR";#N/A,#N/A,FALSE,"HRPU";#N/A,#N/A,FALSE,"HRMU"}</definedName>
    <definedName name="d" hidden="1">{#N/A,#N/A,FALSE,"MR";#N/A,#N/A,FALSE,"EI01MU";#N/A,#N/A,FALSE,"EI01PU";#N/A,#N/A,FALSE,"HR";#N/A,#N/A,FALSE,"HRPU";#N/A,#N/A,FALSE,"HRMU"}</definedName>
    <definedName name="DAT1">#REF!</definedName>
    <definedName name="DAT10">#REF!</definedName>
    <definedName name="DAT11">#REF!</definedName>
    <definedName name="DAT12">#REF!</definedName>
    <definedName name="DAT13">#REF!</definedName>
    <definedName name="DAT14">#REF!</definedName>
    <definedName name="DAT15">#REF!</definedName>
    <definedName name="DAT16">#REF!</definedName>
    <definedName name="DAT17">#REF!</definedName>
    <definedName name="DAT18">#REF!</definedName>
    <definedName name="DAT19">#REF!</definedName>
    <definedName name="DAT2">#REF!</definedName>
    <definedName name="DAT20">#REF!</definedName>
    <definedName name="DAT21">#REF!</definedName>
    <definedName name="DAT22">#REF!</definedName>
    <definedName name="DAT23">#REF!</definedName>
    <definedName name="DAT24">#REF!</definedName>
    <definedName name="DAT25">#REF!</definedName>
    <definedName name="DAT26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_xlnm.Print_Area" localSheetId="3">'CF_I'!$A$1:$K$52</definedName>
    <definedName name="_xlnm.Print_Area" localSheetId="4">'Equity'!$A$1:$K$25</definedName>
    <definedName name="_xlnm.Print_Area" localSheetId="0">'General'!$A$1:$I$63</definedName>
    <definedName name="_xlnm.Print_Area" localSheetId="5">'Notes'!$A$2:$N$32</definedName>
    <definedName name="_xlnm.Print_Area" localSheetId="2">'P&amp;L'!$A$1:$M$71</definedName>
    <definedName name="TEST1">#REF!</definedName>
    <definedName name="TEST2">#REF!</definedName>
    <definedName name="TEST3">#REF!</definedName>
    <definedName name="TEST4">#REF!</definedName>
    <definedName name="TEST5">#REF!</definedName>
    <definedName name="TESTHKEY">#REF!</definedName>
    <definedName name="TESTKEYS">#REF!</definedName>
    <definedName name="TESTVKEY">#REF!</definedName>
    <definedName name="wrn.DC._.Oper." hidden="1">{#N/A,#N/A,FALSE,"MR";#N/A,#N/A,FALSE,"EI01MU";#N/A,#N/A,FALSE,"EI01PU";#N/A,#N/A,FALSE,"HR";#N/A,#N/A,FALSE,"HRPU";#N/A,#N/A,FALSE,"HRMU"}</definedName>
  </definedNames>
  <calcPr fullCalcOnLoad="1"/>
</workbook>
</file>

<file path=xl/sharedStrings.xml><?xml version="1.0" encoding="utf-8"?>
<sst xmlns="http://schemas.openxmlformats.org/spreadsheetml/2006/main" count="396" uniqueCount="343">
  <si>
    <t xml:space="preserve">   3. Goodwill</t>
  </si>
  <si>
    <t>Telefaks:</t>
  </si>
  <si>
    <t/>
  </si>
  <si>
    <t>3</t>
  </si>
  <si>
    <t>4</t>
  </si>
  <si>
    <t>ENCLOSURE 1</t>
  </si>
  <si>
    <t>Reporting period:</t>
  </si>
  <si>
    <t>Tax number (MB):</t>
  </si>
  <si>
    <t>Registration number (MBS):</t>
  </si>
  <si>
    <t>Personal identification number (OIB):</t>
  </si>
  <si>
    <t>Issuer:</t>
  </si>
  <si>
    <t>Postal code and location:</t>
  </si>
  <si>
    <t>Street and number:</t>
  </si>
  <si>
    <t>E-mail:</t>
  </si>
  <si>
    <t>Internet address:</t>
  </si>
  <si>
    <t>Code and city / municipality</t>
  </si>
  <si>
    <t>Code and county</t>
  </si>
  <si>
    <t>Consolidated Report</t>
  </si>
  <si>
    <t>Entities in consolidation (according to IFRS)</t>
  </si>
  <si>
    <t>Number of employees:</t>
  </si>
  <si>
    <t>(at the end of year)</t>
  </si>
  <si>
    <t>Business activity code:</t>
  </si>
  <si>
    <t>Registered seat:</t>
  </si>
  <si>
    <t>Book-keeping office:</t>
  </si>
  <si>
    <t>Contact person</t>
  </si>
  <si>
    <t>Telephone:</t>
  </si>
  <si>
    <t>Name and surname:</t>
  </si>
  <si>
    <t>(authorized representatives)</t>
  </si>
  <si>
    <t xml:space="preserve">Documents to be published: </t>
  </si>
  <si>
    <t>(seal)</t>
  </si>
  <si>
    <t>(signature of authorized representative)</t>
  </si>
  <si>
    <t>to</t>
  </si>
  <si>
    <t>(Name and surname of contact person)</t>
  </si>
  <si>
    <t>I. INTANGIBLE ASSETS (004 do 009)</t>
  </si>
  <si>
    <t xml:space="preserve">   1. Research &amp; Development expenditure</t>
  </si>
  <si>
    <t xml:space="preserve">   2. Patents, licences, royalties, trade marks, software&amp;similar rights</t>
  </si>
  <si>
    <t xml:space="preserve">   4. Prepayments for intangible assets</t>
  </si>
  <si>
    <t xml:space="preserve">   5. Intangible assets under construction </t>
  </si>
  <si>
    <t xml:space="preserve">   6. Other intangible assets</t>
  </si>
  <si>
    <t xml:space="preserve">    1. Land</t>
  </si>
  <si>
    <t xml:space="preserve">    2. Property</t>
  </si>
  <si>
    <t xml:space="preserve">    3. Plants and equipment</t>
  </si>
  <si>
    <t xml:space="preserve">    4. Tools, plants&amp;vehicles</t>
  </si>
  <si>
    <t xml:space="preserve">    5. Biological asset</t>
  </si>
  <si>
    <t xml:space="preserve">    6. Prepayments for tangible assets</t>
  </si>
  <si>
    <t xml:space="preserve">    7. Assets under construction</t>
  </si>
  <si>
    <t xml:space="preserve">    8. Other tangible assets</t>
  </si>
  <si>
    <t xml:space="preserve">    9. Investments property</t>
  </si>
  <si>
    <t xml:space="preserve">     1. Investments in subsidiaries</t>
  </si>
  <si>
    <t xml:space="preserve">     2. Loans to subsidiaries</t>
  </si>
  <si>
    <t xml:space="preserve">     3. Participating interests (stakes)</t>
  </si>
  <si>
    <t xml:space="preserve">     7. Other non-current financial assets</t>
  </si>
  <si>
    <t xml:space="preserve">     6. Loans &amp; deposits </t>
  </si>
  <si>
    <t xml:space="preserve">     5. Investments in securities</t>
  </si>
  <si>
    <t xml:space="preserve">     1. Receivables from subsidiaries</t>
  </si>
  <si>
    <t xml:space="preserve">     2. Receivables from credit sales</t>
  </si>
  <si>
    <t xml:space="preserve">     3. Other receivables</t>
  </si>
  <si>
    <t>V. DEFERRED TAX ASSETS</t>
  </si>
  <si>
    <t>I. INVENTORIES (036 do 042)</t>
  </si>
  <si>
    <t xml:space="preserve">   1. Raw materials &amp; consumables</t>
  </si>
  <si>
    <t xml:space="preserve">   2. Work in progress</t>
  </si>
  <si>
    <t xml:space="preserve">   5. Prepayments for inventories</t>
  </si>
  <si>
    <t xml:space="preserve">   6. Other available-for-sale assets</t>
  </si>
  <si>
    <t xml:space="preserve">   7. Biological asset</t>
  </si>
  <si>
    <t>II. RECEIVABLES (044 do 049)</t>
  </si>
  <si>
    <t xml:space="preserve">   1. Receivables for  trade debt of subsidiaries</t>
  </si>
  <si>
    <t xml:space="preserve">   2. Trade receivables</t>
  </si>
  <si>
    <t xml:space="preserve">   3. Receivables for trade debts of participating entities</t>
  </si>
  <si>
    <t xml:space="preserve">   4. Amounts receivable from employees</t>
  </si>
  <si>
    <t xml:space="preserve">   5. Receivables from government agencies</t>
  </si>
  <si>
    <t xml:space="preserve">   6. Other receivables</t>
  </si>
  <si>
    <t xml:space="preserve">     3. Participating interests (stakes) </t>
  </si>
  <si>
    <t xml:space="preserve">     7. Other financial assets</t>
  </si>
  <si>
    <t>EQUITY AND LIABILITES</t>
  </si>
  <si>
    <t>I. SHARE CAPITAL</t>
  </si>
  <si>
    <t>II. CAPITAL RESERVES</t>
  </si>
  <si>
    <t>III. RESERVES FROM PROFIT (066+067-068+069+070)</t>
  </si>
  <si>
    <t>1. Legal reserves</t>
  </si>
  <si>
    <t>4. Statutory reserves</t>
  </si>
  <si>
    <t>5. Other reserves</t>
  </si>
  <si>
    <t>IV. REVALUATION RESERVES</t>
  </si>
  <si>
    <t>F)  OFF-BALANCE SHEET ITEMS</t>
  </si>
  <si>
    <t>D)  PREPAYMENTS AND ACCRUED INCOME</t>
  </si>
  <si>
    <t>1. Retained earnings</t>
  </si>
  <si>
    <t>2. Loss brought forward</t>
  </si>
  <si>
    <t>VI. PROFIT OR LOSS FOR THE FINANCIAL YEAR (076-077)</t>
  </si>
  <si>
    <t>1. Profit for the financial year</t>
  </si>
  <si>
    <t>2. Loss for the financial year</t>
  </si>
  <si>
    <t>VII. MINORITY INTEREST</t>
  </si>
  <si>
    <t xml:space="preserve">     1. Provisions for redundancy costs</t>
  </si>
  <si>
    <t xml:space="preserve">     2. Provisions for tax obligations</t>
  </si>
  <si>
    <t xml:space="preserve">     3. Other provisions</t>
  </si>
  <si>
    <t xml:space="preserve">     3. Liabilities towards banks and other financial institutions</t>
  </si>
  <si>
    <t xml:space="preserve">     2. Liabilities for loans, deposits and other</t>
  </si>
  <si>
    <t xml:space="preserve">     4. Amounts payable for prepayment</t>
  </si>
  <si>
    <t xml:space="preserve">     5. Trade payables</t>
  </si>
  <si>
    <t xml:space="preserve">     6. Amounts payable for securities</t>
  </si>
  <si>
    <t xml:space="preserve">     8. Other non-current liabilities</t>
  </si>
  <si>
    <t xml:space="preserve">     9. Deffered tax</t>
  </si>
  <si>
    <t xml:space="preserve">     1.  Amounts payable to subsidiaries</t>
  </si>
  <si>
    <t xml:space="preserve">     8. Amounts payable to employees</t>
  </si>
  <si>
    <t xml:space="preserve">     9. Liabilities for taxes and contributions</t>
  </si>
  <si>
    <t xml:space="preserve">   10. Dividend payables</t>
  </si>
  <si>
    <t xml:space="preserve">   11. Liabilities  directly associated with the assets classified as held for sale</t>
  </si>
  <si>
    <t xml:space="preserve">   12. Other current liabilities</t>
  </si>
  <si>
    <t>G)  OFF-BALANCE SHEET ITEMS</t>
  </si>
  <si>
    <t>ANNEX TO THE BALANCE SHEET (to be filled in by entrepreneur submitting consolidated financial report)</t>
  </si>
  <si>
    <t>A) CAPITAL AND RESERVES</t>
  </si>
  <si>
    <t>1. Attributable to equity holders of  the parent company's capital</t>
  </si>
  <si>
    <t>2. Attributable to minority interest</t>
  </si>
  <si>
    <t>Item</t>
  </si>
  <si>
    <t xml:space="preserve">AOP
</t>
  </si>
  <si>
    <t>Previous period</t>
  </si>
  <si>
    <t>Current period</t>
  </si>
  <si>
    <t>Balance Sheet</t>
  </si>
  <si>
    <t xml:space="preserve">   1. Sales revenue</t>
  </si>
  <si>
    <t xml:space="preserve">   2. Other operating income</t>
  </si>
  <si>
    <t xml:space="preserve">        a) Cost of raw materials &amp; consumables</t>
  </si>
  <si>
    <t xml:space="preserve">        b) Cost of  goods sold</t>
  </si>
  <si>
    <t xml:space="preserve">        c) Other costs</t>
  </si>
  <si>
    <t xml:space="preserve">   7. Provisions</t>
  </si>
  <si>
    <t xml:space="preserve">   8. Other operating expenses</t>
  </si>
  <si>
    <t xml:space="preserve">     5. Other financial income</t>
  </si>
  <si>
    <t xml:space="preserve">    4. Other financial expenses</t>
  </si>
  <si>
    <t>VII.  EXTRAORDINARY - OTHER INCOME</t>
  </si>
  <si>
    <t>VIII. EXTRAORDINARY - OTHER EXPENSES</t>
  </si>
  <si>
    <t xml:space="preserve">  1. Profit before tax (146-147)</t>
  </si>
  <si>
    <t xml:space="preserve">  2. Loss before tax (147-146)</t>
  </si>
  <si>
    <t>XII.  INCOME TAX EXPENSE</t>
  </si>
  <si>
    <t xml:space="preserve">  1. Profit for the period (149-151)</t>
  </si>
  <si>
    <t xml:space="preserve">  2. Loss for the period (151-148)</t>
  </si>
  <si>
    <t>CASH FLOW STATEMENT - Indirect method</t>
  </si>
  <si>
    <t>CASH FLOW FROM OPERATING ACTIVITIES</t>
  </si>
  <si>
    <t xml:space="preserve">   2. Depreciation and amortisation</t>
  </si>
  <si>
    <t>CASH FLOW FROM INVESTMENT ACTIVITIES</t>
  </si>
  <si>
    <t>CASH FLOW FROM FINANCIAL ACTIVITIES</t>
  </si>
  <si>
    <t>Cash and cash equivalents at the beginning of the period</t>
  </si>
  <si>
    <t>Cash and cash equivalents at the end of the period</t>
  </si>
  <si>
    <t xml:space="preserve">  1. Share capital</t>
  </si>
  <si>
    <t xml:space="preserve">  2. Capital reserves</t>
  </si>
  <si>
    <t xml:space="preserve">  7. Revaluation of intangible assets</t>
  </si>
  <si>
    <t>10.  Total capital and reserves (AOP 001 do 009)</t>
  </si>
  <si>
    <t>13. Cash flow hedge</t>
  </si>
  <si>
    <t>14. Changes in accounting policies</t>
  </si>
  <si>
    <t>Items that decrease equity have negative sign
Items from 001 to 009 are state of balance sheet date</t>
  </si>
  <si>
    <t xml:space="preserve">   3. Products</t>
  </si>
  <si>
    <t xml:space="preserve">   4. Merchandise</t>
  </si>
  <si>
    <t xml:space="preserve">     8.  Investment accounted by equity method</t>
  </si>
  <si>
    <t xml:space="preserve">     4. Loans to participating interest</t>
  </si>
  <si>
    <t xml:space="preserve">     7. Liabilities toward participating interests</t>
  </si>
  <si>
    <t>Note 1.: APPENDIX TO THE BALANCE SHEET (to be filled in by entites who submitting consolidated financial statements).</t>
  </si>
  <si>
    <t>Cumulative</t>
  </si>
  <si>
    <t>Quarter</t>
  </si>
  <si>
    <t xml:space="preserve">    1. Changes in inventories of finished products and work in progress</t>
  </si>
  <si>
    <t xml:space="preserve">        a) Net salaries</t>
  </si>
  <si>
    <t>V.    SHARE OF INCOME OF ASSOCIATES</t>
  </si>
  <si>
    <t>VI.   SHARE OF LOSS OF ASSOCIATES</t>
  </si>
  <si>
    <t>XIV. PROFIT OR LOSS FOR THE PERIOD</t>
  </si>
  <si>
    <t>1. Attributable to owners of the company</t>
  </si>
  <si>
    <t>2. Attributable to non-controlling interests</t>
  </si>
  <si>
    <t>STATEMENTS OF COMPREHENSIVE INCOME (to be filled by entities who work in compliance with IFRS)</t>
  </si>
  <si>
    <t>I. PROFIT OR LOSS FOR THE PERIOD (= 152)</t>
  </si>
  <si>
    <t xml:space="preserve">    1. Exchange differences arising from foreign operations</t>
  </si>
  <si>
    <t>VI. TOTAL COMPREHENSIVE INCOME/LOSS FOR THE PERIOD</t>
  </si>
  <si>
    <t>ANNEX TO THE PROFIT AND LOSS ACCOUNT (to be filled in by entities submitting consolidated financial statements)</t>
  </si>
  <si>
    <t>APPENDIX Statement of Comprehensive Income (to be filled in by entities submitting consolidated financial statements)</t>
  </si>
  <si>
    <t>V. TOTAL COMPREHENSIVE INCOME/LOSS FOR THE PERIOD (157+167)</t>
  </si>
  <si>
    <t xml:space="preserve">III. TAX ON OTHER COMPREHENSIVE INCOME OF THE PERIOD  </t>
  </si>
  <si>
    <t xml:space="preserve">    3. Gains or loss available for sale investments </t>
  </si>
  <si>
    <t xml:space="preserve">    4. Gains or loss on net movement on cash flow hedges </t>
  </si>
  <si>
    <t xml:space="preserve">    6. Share of the other comprehensive income/loss of associates </t>
  </si>
  <si>
    <t xml:space="preserve">    7. Acturial gain / loss on post employment benefit obligations</t>
  </si>
  <si>
    <t xml:space="preserve">    5. Gains or loss on net investments hedge</t>
  </si>
  <si>
    <t xml:space="preserve">    2. Revaluation of non-current  assets and  intangible assets    </t>
  </si>
  <si>
    <t>03272699</t>
  </si>
  <si>
    <t>080002028</t>
  </si>
  <si>
    <t>84214771175</t>
  </si>
  <si>
    <t>ERICSSON NIKOLA TESLA D.D. ZAGREB</t>
  </si>
  <si>
    <t>ZAGREB</t>
  </si>
  <si>
    <t>Krapinska 45</t>
  </si>
  <si>
    <t>etk.company@ericsson.com</t>
  </si>
  <si>
    <t>www.ericsson.hr</t>
  </si>
  <si>
    <t>GRAD ZAGREB</t>
  </si>
  <si>
    <t>+385 (0)1 365 3174</t>
  </si>
  <si>
    <t>Kovačević Gordana</t>
  </si>
  <si>
    <t>Issuer: Ericsson Nikola Tesla d.d.</t>
  </si>
  <si>
    <t>A)  RECEIVABLES FOR REGISTARED UNPAID CAPITAL</t>
  </si>
  <si>
    <t>II. PROPERTY, PLANT AND EQUIPMENT (011 do 019)</t>
  </si>
  <si>
    <t>III. FINANCIAL ASSETS (021 do 028)</t>
  </si>
  <si>
    <t>IV. RECEIVABLES (030 do 032)</t>
  </si>
  <si>
    <t>III. FINANCIAL ASSETS (051 do 057)</t>
  </si>
  <si>
    <t>IV. CASH AND CASH EQUIVALENTS</t>
  </si>
  <si>
    <t>V. RETAINED EARNINGS (073-074)</t>
  </si>
  <si>
    <t>E) ACCRUED CHARGES AND DEFERRED REVENUE</t>
  </si>
  <si>
    <t>INCOME STATEMENT</t>
  </si>
  <si>
    <t xml:space="preserve">   4. Depreciation and amortisation expense</t>
  </si>
  <si>
    <t xml:space="preserve">   5. Other costs</t>
  </si>
  <si>
    <t xml:space="preserve">     1. Interest, foreign exhange gains, dividends and other income from related parties</t>
  </si>
  <si>
    <t xml:space="preserve">     2. Interest, foreign exchange gains, dividends and other income from non-related and other entities</t>
  </si>
  <si>
    <t xml:space="preserve">     3. Income from associates and ownership interests</t>
  </si>
  <si>
    <t xml:space="preserve">     4. Unrealized gains</t>
  </si>
  <si>
    <t xml:space="preserve">    1. Interest, foreign exchange losses and other expenses with related parties</t>
  </si>
  <si>
    <t xml:space="preserve">    2. Interest, foreign exchange differences and other expenses with non-related and other entities</t>
  </si>
  <si>
    <t xml:space="preserve">    3. Unrealized losses</t>
  </si>
  <si>
    <t xml:space="preserve">   1. Profit before tax</t>
  </si>
  <si>
    <t xml:space="preserve">   3. Increase in liabilities</t>
  </si>
  <si>
    <t xml:space="preserve">   4. Decrease in receivables</t>
  </si>
  <si>
    <t xml:space="preserve">   5. Decrease in inventories</t>
  </si>
  <si>
    <t xml:space="preserve">   6. Other increase in cash flow</t>
  </si>
  <si>
    <t>I. Total increase in operating cash flow (001 do 006)</t>
  </si>
  <si>
    <t xml:space="preserve">   1. Decrease in liabilities</t>
  </si>
  <si>
    <t xml:space="preserve">   2. Increase in receivables</t>
  </si>
  <si>
    <t xml:space="preserve">   3.  Increase in inventories</t>
  </si>
  <si>
    <t xml:space="preserve">   4. Other decrease in cash flow</t>
  </si>
  <si>
    <t>II. Total decrease in operating cash flow (008 do 011)</t>
  </si>
  <si>
    <t>A1) NET INCREASE IN OPERATING CASH FLOW
 (007-012)</t>
  </si>
  <si>
    <t>A2) NET DECREASE IN OPERATING CASH FLOW
 (012-007)</t>
  </si>
  <si>
    <t xml:space="preserve">   1. Proceeds from sale of property, plant and equipment</t>
  </si>
  <si>
    <t xml:space="preserve">   2. Net disposal of financial assets</t>
  </si>
  <si>
    <t xml:space="preserve">   3. Interest received</t>
  </si>
  <si>
    <t xml:space="preserve">   4. Dividend received</t>
  </si>
  <si>
    <t>III. Total cash flow from investing activities (015 do 019)</t>
  </si>
  <si>
    <t xml:space="preserve">   5. Other cash from investing activities</t>
  </si>
  <si>
    <t xml:space="preserve">   1. Purchase of property, plant and equipment and intangible assets</t>
  </si>
  <si>
    <t xml:space="preserve">   2. Purchase of financial instruments</t>
  </si>
  <si>
    <t xml:space="preserve">   3. Other cash flow used in investing activites</t>
  </si>
  <si>
    <t>IV. Total cash flow from investing activities (021 do 023)</t>
  </si>
  <si>
    <t>B1) NET INCREASE IN CASH FLOW FROM INVESTING ACTIVITIES
 (020-024)</t>
  </si>
  <si>
    <t>B2) NET DECREASE IN CASH FLOW FROM INVESTING ACTIVITIES
 (024-020)</t>
  </si>
  <si>
    <t xml:space="preserve">   1. Proceeds from issuance of financial instruments</t>
  </si>
  <si>
    <t xml:space="preserve">   2. Proceeds from loans </t>
  </si>
  <si>
    <t xml:space="preserve">   3. Other cash flow from financial activities</t>
  </si>
  <si>
    <t>V. Total cash flow from financial activities (027 do 029)</t>
  </si>
  <si>
    <t xml:space="preserve">   1. Repayment of interest-bearing borrowings</t>
  </si>
  <si>
    <t xml:space="preserve">   2. Dividend paid</t>
  </si>
  <si>
    <t xml:space="preserve">   3. Repayment of finance lease</t>
  </si>
  <si>
    <t xml:space="preserve">   4. Repurchase of treasury shares</t>
  </si>
  <si>
    <t xml:space="preserve">   5. Other cash flow used in financial activities</t>
  </si>
  <si>
    <t>VI. Total cash flow used in financial activities (031 do 035)</t>
  </si>
  <si>
    <t>C1) NET INCREASE IN CASH FLOW FROM FINANCIAL ACTIVITIES
 (030-036)</t>
  </si>
  <si>
    <t>C2) NET DECREASE IN CASH FLOW FROM FINANCIAL ACTIVITIES
 (036-030)</t>
  </si>
  <si>
    <t>Total increase in cash flow (013 – 014 + 025 – 026 + 037 – 038)</t>
  </si>
  <si>
    <t>Total decrease in cash flow (014 – 013 + 026 – 025 + 038 – 037)</t>
  </si>
  <si>
    <t>Increase in cash and cash equivalents</t>
  </si>
  <si>
    <t>Decrease in cash and cash equivalents</t>
  </si>
  <si>
    <t>STATEMENT OF CHANGES IN EQUITY</t>
  </si>
  <si>
    <t>for the period from</t>
  </si>
  <si>
    <t xml:space="preserve">  3. Reserves from profit</t>
  </si>
  <si>
    <t xml:space="preserve">  4. Retained earnings</t>
  </si>
  <si>
    <t xml:space="preserve">  5. Profit or loss for the period</t>
  </si>
  <si>
    <t xml:space="preserve">  6. Revaluation of property, plant and equipment</t>
  </si>
  <si>
    <t xml:space="preserve">  8. Revaluation of financial financial assets available for sale</t>
  </si>
  <si>
    <t xml:space="preserve">  9. Other revaluations</t>
  </si>
  <si>
    <t>11. Foreign exchange differences from investments in foreign operations</t>
  </si>
  <si>
    <t>12. Current and deferred taxes</t>
  </si>
  <si>
    <t>15. Prior year adjustment</t>
  </si>
  <si>
    <t>16. Other changes in equity</t>
  </si>
  <si>
    <t>17. Total increase/decrease in equity (AOP 011 do 016)</t>
  </si>
  <si>
    <t>17 b. Minority interest</t>
  </si>
  <si>
    <t>17 a. Parent company share in subsidiary</t>
  </si>
  <si>
    <t>2. Management Commentary Statement with notes</t>
  </si>
  <si>
    <t>2. Reserves for treasury shares</t>
  </si>
  <si>
    <t>3. Treasury shares and stakes (less)</t>
  </si>
  <si>
    <t xml:space="preserve">        b) Employee income tax and contributions</t>
  </si>
  <si>
    <t xml:space="preserve">        c) Employer's contributions</t>
  </si>
  <si>
    <t xml:space="preserve">       b) current asssets (except financial assets)</t>
  </si>
  <si>
    <t xml:space="preserve">       a) non-current assets (except financial assets)</t>
  </si>
  <si>
    <t>Tatjana Ricijaš</t>
  </si>
  <si>
    <t>+385 (0)1 365 3343</t>
  </si>
  <si>
    <t>tatjana.ricijas@ericsson.com</t>
  </si>
  <si>
    <t>1.</t>
  </si>
  <si>
    <t>Segment reporting</t>
  </si>
  <si>
    <t>Networks</t>
  </si>
  <si>
    <t>Total</t>
  </si>
  <si>
    <t>‘000 kn</t>
  </si>
  <si>
    <t xml:space="preserve"> ‘000 kn</t>
  </si>
  <si>
    <t>2.</t>
  </si>
  <si>
    <t>Transactions with related parties</t>
  </si>
  <si>
    <t>Total sales</t>
  </si>
  <si>
    <t>Total purchases</t>
  </si>
  <si>
    <t>3.</t>
  </si>
  <si>
    <t>Balances with related parties</t>
  </si>
  <si>
    <t>Receivable</t>
  </si>
  <si>
    <t>Payable</t>
  </si>
  <si>
    <t>Other notes to the financial statements are disclosed within the Management Board report.</t>
  </si>
  <si>
    <t>Quarterly Financial Report TFI-POD</t>
  </si>
  <si>
    <t>Yes</t>
  </si>
  <si>
    <t>Libratel d.o.o.</t>
  </si>
  <si>
    <t>ETK BH d.o.o</t>
  </si>
  <si>
    <t>Sarajevo, Fra Anđela Zvizdovića broj 1</t>
  </si>
  <si>
    <t>65-01-0996-11</t>
  </si>
  <si>
    <t>Zagreb, Selska 93</t>
  </si>
  <si>
    <t>01449613</t>
  </si>
  <si>
    <t>Unallocated</t>
  </si>
  <si>
    <t>1. Consolidated Financial Statements (Balance Sheet, Income statement, Cash Flow Statement, Statement of Changes in Equity)</t>
  </si>
  <si>
    <t>3. Responsibility of the Management for the preparation of the consolidated financial statements</t>
  </si>
  <si>
    <t>OPERATING INCOME</t>
  </si>
  <si>
    <t>4.</t>
  </si>
  <si>
    <t>Ericsson Nikola Tesla d.d. - Branch office of Kosovo</t>
  </si>
  <si>
    <t>Republika Kosova, Kalabria, Obj 1., Bll 1, Kati 1 Nr.13</t>
  </si>
  <si>
    <t>70633647</t>
  </si>
  <si>
    <t>Ericsson Nikola Tesla Servisi d.o.o.</t>
  </si>
  <si>
    <t>Zagreb, Krapinska 45</t>
  </si>
  <si>
    <t>080921748</t>
  </si>
  <si>
    <t>Operating profit</t>
  </si>
  <si>
    <t>Segment sales revenue</t>
  </si>
  <si>
    <t>Notes to the consolidated Financial Statements</t>
  </si>
  <si>
    <t>2630</t>
  </si>
  <si>
    <t>Ericsson Nikola Tesla BY d.o.o.</t>
  </si>
  <si>
    <t>31.12.2017.</t>
  </si>
  <si>
    <t>Bjelorusija, Minsk, Ulica Zibickaja 2</t>
  </si>
  <si>
    <t>192753195</t>
  </si>
  <si>
    <t>Digital Services</t>
  </si>
  <si>
    <t>Managed Services</t>
  </si>
  <si>
    <r>
      <t xml:space="preserve">B)  NON CURRENT ASSETS </t>
    </r>
    <r>
      <rPr>
        <sz val="10"/>
        <rFont val="Arial"/>
        <family val="2"/>
      </rPr>
      <t>(003+010+020+029+033)</t>
    </r>
  </si>
  <si>
    <r>
      <t xml:space="preserve">C)  CURENT ASSETS </t>
    </r>
    <r>
      <rPr>
        <sz val="10"/>
        <rFont val="Arial"/>
        <family val="2"/>
      </rPr>
      <t>(035+043+050+058)</t>
    </r>
  </si>
  <si>
    <r>
      <t xml:space="preserve">E)  TOTAL ASSETS </t>
    </r>
    <r>
      <rPr>
        <sz val="10"/>
        <rFont val="Arial"/>
        <family val="2"/>
      </rPr>
      <t>(001+002+034+059)</t>
    </r>
  </si>
  <si>
    <r>
      <t xml:space="preserve">A)  EQUITY </t>
    </r>
    <r>
      <rPr>
        <sz val="10"/>
        <rFont val="Arial"/>
        <family val="2"/>
      </rPr>
      <t>(063+064+065+071+072+075+078)</t>
    </r>
  </si>
  <si>
    <r>
      <t xml:space="preserve">B)  PROVISIONS </t>
    </r>
    <r>
      <rPr>
        <sz val="10"/>
        <rFont val="Arial"/>
        <family val="2"/>
      </rPr>
      <t>(080 do 082)</t>
    </r>
  </si>
  <si>
    <r>
      <t xml:space="preserve">C)  NON-CURRENT LIABILITIES </t>
    </r>
    <r>
      <rPr>
        <sz val="10"/>
        <rFont val="Arial"/>
        <family val="2"/>
      </rPr>
      <t>(084 do 092)</t>
    </r>
  </si>
  <si>
    <r>
      <t xml:space="preserve">D)  CURRENT LIABILITIES </t>
    </r>
    <r>
      <rPr>
        <sz val="10"/>
        <rFont val="Arial"/>
        <family val="2"/>
      </rPr>
      <t>(094 do 105)</t>
    </r>
  </si>
  <si>
    <r>
      <t xml:space="preserve">F) TOTAL EQUITY AND LIABILITIES </t>
    </r>
    <r>
      <rPr>
        <sz val="10"/>
        <rFont val="Arial"/>
        <family val="2"/>
      </rPr>
      <t>(062+079+083+093+106)</t>
    </r>
  </si>
  <si>
    <t>1.1.2018.</t>
  </si>
  <si>
    <r>
      <t xml:space="preserve">I. OPERATING INCOME </t>
    </r>
    <r>
      <rPr>
        <sz val="10"/>
        <rFont val="Arial"/>
        <family val="2"/>
      </rPr>
      <t>(112+113)</t>
    </r>
  </si>
  <si>
    <r>
      <t xml:space="preserve">II. OPERATING EXPENSES </t>
    </r>
    <r>
      <rPr>
        <sz val="10"/>
        <rFont val="Arial"/>
        <family val="2"/>
      </rPr>
      <t>(115+116+120+124+125+126+129+130)</t>
    </r>
  </si>
  <si>
    <r>
      <t xml:space="preserve">    2. Raw material and consumables used </t>
    </r>
    <r>
      <rPr>
        <sz val="10"/>
        <rFont val="Arial"/>
        <family val="2"/>
      </rPr>
      <t>(117 do 119)</t>
    </r>
  </si>
  <si>
    <r>
      <t xml:space="preserve">   3. Staff costs </t>
    </r>
    <r>
      <rPr>
        <sz val="10"/>
        <rFont val="Arial"/>
        <family val="2"/>
      </rPr>
      <t>(121 do 123)</t>
    </r>
  </si>
  <si>
    <r>
      <t xml:space="preserve">   6. Impairment losses </t>
    </r>
    <r>
      <rPr>
        <sz val="10"/>
        <rFont val="Arial"/>
        <family val="2"/>
      </rPr>
      <t>(127+128)</t>
    </r>
  </si>
  <si>
    <r>
      <t xml:space="preserve">III. FINANCIAL INCOME </t>
    </r>
    <r>
      <rPr>
        <sz val="10"/>
        <rFont val="Arial"/>
        <family val="2"/>
      </rPr>
      <t>(132 do 136)</t>
    </r>
  </si>
  <si>
    <r>
      <t xml:space="preserve">IV. FINANCIAL EXPENSES </t>
    </r>
    <r>
      <rPr>
        <sz val="10"/>
        <rFont val="Arial"/>
        <family val="2"/>
      </rPr>
      <t>(138 do 141)</t>
    </r>
  </si>
  <si>
    <r>
      <t xml:space="preserve">IX.  TOTAL INCOME </t>
    </r>
    <r>
      <rPr>
        <sz val="10"/>
        <rFont val="Arial"/>
        <family val="2"/>
      </rPr>
      <t>(111+131+142 + 144)</t>
    </r>
  </si>
  <si>
    <r>
      <t xml:space="preserve">X.   TOTAL EXPENSES </t>
    </r>
    <r>
      <rPr>
        <sz val="10"/>
        <rFont val="Arial"/>
        <family val="2"/>
      </rPr>
      <t>(114+137+143 + 145)</t>
    </r>
  </si>
  <si>
    <r>
      <t xml:space="preserve">XI.  PROFIT OR LOSS BEFORE TAX </t>
    </r>
    <r>
      <rPr>
        <sz val="10"/>
        <rFont val="Arial"/>
        <family val="2"/>
      </rPr>
      <t>(146-147)</t>
    </r>
  </si>
  <si>
    <r>
      <t xml:space="preserve">XIII. PROFIT OR LOSS FOR THE PERIOD </t>
    </r>
    <r>
      <rPr>
        <sz val="10"/>
        <rFont val="Arial"/>
        <family val="2"/>
      </rPr>
      <t>(148-151)</t>
    </r>
  </si>
  <si>
    <r>
      <t xml:space="preserve">II. OTHER COMPREHENSIVE INCOME /LOSS BEFORE TAX </t>
    </r>
    <r>
      <rPr>
        <sz val="10"/>
        <rFont val="Arial"/>
        <family val="2"/>
      </rPr>
      <t>(159 do 165)</t>
    </r>
  </si>
  <si>
    <r>
      <t xml:space="preserve">IV. NET OTHER COMPREHENSIVE INCOME OR LOSS FOR THE YEAR </t>
    </r>
    <r>
      <rPr>
        <sz val="10"/>
        <rFont val="Arial"/>
        <family val="2"/>
      </rPr>
      <t>(158-166)</t>
    </r>
  </si>
  <si>
    <t xml:space="preserve">     1. Amounts payable to related parties</t>
  </si>
  <si>
    <t>Emerging Business and Other</t>
  </si>
  <si>
    <t>31.12.2018</t>
  </si>
  <si>
    <t>as at 31 December 2018</t>
  </si>
  <si>
    <t>for the period 01 January 2018 to 31 December 2018</t>
  </si>
  <si>
    <t>in the period 01 January 2018 to 31 December 2018</t>
  </si>
  <si>
    <t>31.12.2018.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</si>
</sst>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00"/>
    <numFmt numFmtId="165" formatCode="&quot;$&quot;#,##0.00_);[Red]\(&quot;$&quot;#,##0.00\)"/>
    <numFmt numFmtId="166" formatCode="0.00_)"/>
    <numFmt numFmtId="167" formatCode="_-* #,##0.00_€_-;\-* #,##0.00_€_-;_-* &quot;-&quot;??_€_-;_-@_-"/>
    <numFmt numFmtId="168" formatCode="_-* #,##0.00\ _K_M_-;\-* #,##0.00\ _K_M_-;_-* &quot;-&quot;??\ _K_M_-;_-@_-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2"/>
      <name val="Helv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MS Sans Serif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2"/>
      <name val="Helv"/>
      <family val="0"/>
    </font>
    <font>
      <b/>
      <sz val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u val="single"/>
      <sz val="9"/>
      <name val="Arial"/>
      <family val="2"/>
    </font>
    <font>
      <sz val="9.5"/>
      <color indexed="8"/>
      <name val="Arial"/>
      <family val="2"/>
    </font>
    <font>
      <sz val="8"/>
      <color indexed="16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b/>
      <sz val="9"/>
      <color indexed="8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color rgb="FFFF0000"/>
      <name val="Arial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/>
      <right/>
      <top/>
      <bottom style="medium">
        <color indexed="5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/>
      <right/>
      <top/>
      <bottom style="double">
        <color indexed="1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double"/>
      <bottom style="medium"/>
    </border>
    <border>
      <left/>
      <right/>
      <top style="thin">
        <color indexed="48"/>
      </top>
      <bottom style="double">
        <color indexed="4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3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56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56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39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56" fillId="35" borderId="0" applyNumberFormat="0" applyBorder="0" applyAlignment="0" applyProtection="0"/>
    <xf numFmtId="0" fontId="40" fillId="26" borderId="0" applyNumberFormat="0" applyBorder="0" applyAlignment="0" applyProtection="0"/>
    <xf numFmtId="0" fontId="40" fillId="36" borderId="0" applyNumberFormat="0" applyBorder="0" applyAlignment="0" applyProtection="0"/>
    <xf numFmtId="0" fontId="39" fillId="2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56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56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9" fillId="28" borderId="0" applyNumberFormat="0" applyBorder="0" applyAlignment="0" applyProtection="0"/>
    <xf numFmtId="0" fontId="41" fillId="42" borderId="0" applyNumberFormat="0" applyBorder="0" applyAlignment="0" applyProtection="0"/>
    <xf numFmtId="0" fontId="41" fillId="42" borderId="0" applyNumberFormat="0" applyBorder="0" applyAlignment="0" applyProtection="0"/>
    <xf numFmtId="0" fontId="10" fillId="46" borderId="1" applyNumberFormat="0" applyAlignment="0" applyProtection="0"/>
    <xf numFmtId="0" fontId="42" fillId="47" borderId="2" applyNumberFormat="0" applyAlignment="0" applyProtection="0"/>
    <xf numFmtId="0" fontId="42" fillId="47" borderId="2" applyNumberFormat="0" applyAlignment="0" applyProtection="0"/>
    <xf numFmtId="0" fontId="11" fillId="36" borderId="3" applyNumberFormat="0" applyAlignment="0" applyProtection="0"/>
    <xf numFmtId="0" fontId="11" fillId="37" borderId="3" applyNumberFormat="0" applyAlignment="0" applyProtection="0"/>
    <xf numFmtId="0" fontId="11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55" fillId="0" borderId="0" applyFont="0" applyFill="0" applyBorder="0" applyAlignment="0" applyProtection="0"/>
    <xf numFmtId="168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48" borderId="0" applyNumberFormat="0" applyBorder="0" applyAlignment="0" applyProtection="0"/>
    <xf numFmtId="0" fontId="43" fillId="49" borderId="0" applyNumberFormat="0" applyBorder="0" applyAlignment="0" applyProtection="0"/>
    <xf numFmtId="0" fontId="43" fillId="50" borderId="0" applyNumberFormat="0" applyBorder="0" applyAlignment="0" applyProtection="0"/>
    <xf numFmtId="0" fontId="1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51" borderId="0" applyNumberFormat="0" applyBorder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38" fontId="1" fillId="52" borderId="0" applyNumberFormat="0" applyBorder="0" applyAlignment="0" applyProtection="0"/>
    <xf numFmtId="38" fontId="1" fillId="52" borderId="0" applyNumberFormat="0" applyBorder="0" applyAlignment="0" applyProtection="0"/>
    <xf numFmtId="0" fontId="14" fillId="53" borderId="4">
      <alignment/>
      <protection/>
    </xf>
    <xf numFmtId="0" fontId="6" fillId="54" borderId="5">
      <alignment vertical="center" wrapText="1"/>
      <protection/>
    </xf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54" borderId="5">
      <alignment vertical="center" wrapText="1"/>
      <protection/>
    </xf>
    <xf numFmtId="0" fontId="3" fillId="0" borderId="0" applyNumberFormat="0" applyFill="0" applyBorder="0" applyAlignment="0" applyProtection="0"/>
    <xf numFmtId="0" fontId="18" fillId="43" borderId="1" applyNumberFormat="0" applyAlignment="0" applyProtection="0"/>
    <xf numFmtId="10" fontId="1" fillId="55" borderId="11" applyNumberFormat="0" applyBorder="0" applyAlignment="0" applyProtection="0"/>
    <xf numFmtId="10" fontId="1" fillId="55" borderId="11" applyNumberFormat="0" applyBorder="0" applyAlignment="0" applyProtection="0"/>
    <xf numFmtId="0" fontId="18" fillId="43" borderId="2" applyNumberFormat="0" applyAlignment="0" applyProtection="0"/>
    <xf numFmtId="0" fontId="18" fillId="43" borderId="2" applyNumberFormat="0" applyAlignment="0" applyProtection="0"/>
    <xf numFmtId="0" fontId="19" fillId="0" borderId="12" applyNumberFormat="0" applyFill="0" applyAlignment="0" applyProtection="0"/>
    <xf numFmtId="0" fontId="13" fillId="0" borderId="13" applyNumberFormat="0" applyFill="0" applyAlignment="0" applyProtection="0"/>
    <xf numFmtId="0" fontId="13" fillId="0" borderId="13" applyNumberFormat="0" applyFill="0" applyAlignment="0" applyProtection="0"/>
    <xf numFmtId="0" fontId="20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166" fontId="2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56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1" fillId="56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0" fillId="42" borderId="14" applyNumberFormat="0" applyFont="0" applyAlignment="0" applyProtection="0"/>
    <xf numFmtId="0" fontId="1" fillId="42" borderId="2" applyNumberFormat="0" applyFont="0" applyAlignment="0" applyProtection="0"/>
    <xf numFmtId="0" fontId="1" fillId="42" borderId="2" applyNumberFormat="0" applyFont="0" applyAlignment="0" applyProtection="0"/>
    <xf numFmtId="0" fontId="5" fillId="0" borderId="0">
      <alignment/>
      <protection/>
    </xf>
    <xf numFmtId="0" fontId="22" fillId="46" borderId="15" applyNumberFormat="0" applyAlignment="0" applyProtection="0"/>
    <xf numFmtId="0" fontId="22" fillId="47" borderId="15" applyNumberFormat="0" applyAlignment="0" applyProtection="0"/>
    <xf numFmtId="0" fontId="22" fillId="47" borderId="15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23" fillId="54" borderId="16" applyNumberFormat="0" applyProtection="0">
      <alignment vertical="center"/>
    </xf>
    <xf numFmtId="4" fontId="23" fillId="54" borderId="16" applyNumberFormat="0" applyProtection="0">
      <alignment vertical="center"/>
    </xf>
    <xf numFmtId="4" fontId="1" fillId="54" borderId="2" applyNumberFormat="0" applyProtection="0">
      <alignment vertical="center"/>
    </xf>
    <xf numFmtId="4" fontId="1" fillId="54" borderId="2" applyNumberFormat="0" applyProtection="0">
      <alignment vertical="center"/>
    </xf>
    <xf numFmtId="4" fontId="24" fillId="54" borderId="16" applyNumberFormat="0" applyProtection="0">
      <alignment vertical="center"/>
    </xf>
    <xf numFmtId="4" fontId="24" fillId="54" borderId="16" applyNumberFormat="0" applyProtection="0">
      <alignment vertical="center"/>
    </xf>
    <xf numFmtId="4" fontId="45" fillId="54" borderId="2" applyNumberFormat="0" applyProtection="0">
      <alignment vertical="center"/>
    </xf>
    <xf numFmtId="4" fontId="23" fillId="54" borderId="16" applyNumberFormat="0" applyProtection="0">
      <alignment horizontal="left" vertical="center" indent="1"/>
    </xf>
    <xf numFmtId="4" fontId="23" fillId="54" borderId="16" applyNumberFormat="0" applyProtection="0">
      <alignment horizontal="left" vertical="center" indent="1"/>
    </xf>
    <xf numFmtId="4" fontId="1" fillId="54" borderId="2" applyNumberFormat="0" applyProtection="0">
      <alignment horizontal="left" vertical="center" indent="1"/>
    </xf>
    <xf numFmtId="4" fontId="1" fillId="54" borderId="2" applyNumberFormat="0" applyProtection="0">
      <alignment horizontal="left" vertical="center" indent="1"/>
    </xf>
    <xf numFmtId="0" fontId="23" fillId="54" borderId="16" applyNumberFormat="0" applyProtection="0">
      <alignment horizontal="left" vertical="top" indent="1"/>
    </xf>
    <xf numFmtId="0" fontId="23" fillId="54" borderId="16" applyNumberFormat="0" applyProtection="0">
      <alignment horizontal="left" vertical="top" indent="1"/>
    </xf>
    <xf numFmtId="0" fontId="36" fillId="54" borderId="16" applyNumberFormat="0" applyProtection="0">
      <alignment horizontal="left" vertical="top" indent="1"/>
    </xf>
    <xf numFmtId="4" fontId="23" fillId="57" borderId="0" applyNumberFormat="0" applyProtection="0">
      <alignment horizontal="left" vertical="center" indent="1"/>
    </xf>
    <xf numFmtId="4" fontId="23" fillId="57" borderId="0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7" fillId="59" borderId="16" applyNumberFormat="0" applyProtection="0">
      <alignment horizontal="right" vertical="center"/>
    </xf>
    <xf numFmtId="4" fontId="7" fillId="59" borderId="16" applyNumberFormat="0" applyProtection="0">
      <alignment horizontal="right" vertical="center"/>
    </xf>
    <xf numFmtId="4" fontId="1" fillId="59" borderId="2" applyNumberFormat="0" applyProtection="0">
      <alignment horizontal="right" vertical="center"/>
    </xf>
    <xf numFmtId="4" fontId="1" fillId="59" borderId="2" applyNumberFormat="0" applyProtection="0">
      <alignment horizontal="right" vertical="center"/>
    </xf>
    <xf numFmtId="4" fontId="7" fillId="60" borderId="16" applyNumberFormat="0" applyProtection="0">
      <alignment horizontal="right" vertical="center"/>
    </xf>
    <xf numFmtId="4" fontId="7" fillId="60" borderId="16" applyNumberFormat="0" applyProtection="0">
      <alignment horizontal="right" vertical="center"/>
    </xf>
    <xf numFmtId="4" fontId="1" fillId="61" borderId="2" applyNumberFormat="0" applyProtection="0">
      <alignment horizontal="right" vertical="center"/>
    </xf>
    <xf numFmtId="4" fontId="1" fillId="61" borderId="2" applyNumberFormat="0" applyProtection="0">
      <alignment horizontal="right" vertical="center"/>
    </xf>
    <xf numFmtId="4" fontId="7" fillId="62" borderId="16" applyNumberFormat="0" applyProtection="0">
      <alignment horizontal="right" vertical="center"/>
    </xf>
    <xf numFmtId="4" fontId="7" fillId="62" borderId="16" applyNumberFormat="0" applyProtection="0">
      <alignment horizontal="right" vertical="center"/>
    </xf>
    <xf numFmtId="4" fontId="1" fillId="62" borderId="17" applyNumberFormat="0" applyProtection="0">
      <alignment horizontal="right" vertical="center"/>
    </xf>
    <xf numFmtId="4" fontId="1" fillId="62" borderId="17" applyNumberFormat="0" applyProtection="0">
      <alignment horizontal="right" vertical="center"/>
    </xf>
    <xf numFmtId="4" fontId="7" fillId="63" borderId="16" applyNumberFormat="0" applyProtection="0">
      <alignment horizontal="right" vertical="center"/>
    </xf>
    <xf numFmtId="4" fontId="7" fillId="63" borderId="16" applyNumberFormat="0" applyProtection="0">
      <alignment horizontal="right" vertical="center"/>
    </xf>
    <xf numFmtId="4" fontId="1" fillId="63" borderId="2" applyNumberFormat="0" applyProtection="0">
      <alignment horizontal="right" vertical="center"/>
    </xf>
    <xf numFmtId="4" fontId="1" fillId="63" borderId="2" applyNumberFormat="0" applyProtection="0">
      <alignment horizontal="right" vertical="center"/>
    </xf>
    <xf numFmtId="4" fontId="7" fillId="64" borderId="16" applyNumberFormat="0" applyProtection="0">
      <alignment horizontal="right" vertical="center"/>
    </xf>
    <xf numFmtId="4" fontId="7" fillId="64" borderId="16" applyNumberFormat="0" applyProtection="0">
      <alignment horizontal="right" vertical="center"/>
    </xf>
    <xf numFmtId="4" fontId="1" fillId="64" borderId="2" applyNumberFormat="0" applyProtection="0">
      <alignment horizontal="right" vertical="center"/>
    </xf>
    <xf numFmtId="4" fontId="1" fillId="64" borderId="2" applyNumberFormat="0" applyProtection="0">
      <alignment horizontal="right" vertical="center"/>
    </xf>
    <xf numFmtId="4" fontId="7" fillId="65" borderId="16" applyNumberFormat="0" applyProtection="0">
      <alignment horizontal="right" vertical="center"/>
    </xf>
    <xf numFmtId="4" fontId="7" fillId="65" borderId="16" applyNumberFormat="0" applyProtection="0">
      <alignment horizontal="right" vertical="center"/>
    </xf>
    <xf numFmtId="4" fontId="1" fillId="65" borderId="2" applyNumberFormat="0" applyProtection="0">
      <alignment horizontal="right" vertical="center"/>
    </xf>
    <xf numFmtId="4" fontId="1" fillId="65" borderId="2" applyNumberFormat="0" applyProtection="0">
      <alignment horizontal="right" vertical="center"/>
    </xf>
    <xf numFmtId="4" fontId="7" fillId="66" borderId="16" applyNumberFormat="0" applyProtection="0">
      <alignment horizontal="right" vertical="center"/>
    </xf>
    <xf numFmtId="4" fontId="7" fillId="66" borderId="16" applyNumberFormat="0" applyProtection="0">
      <alignment horizontal="right" vertical="center"/>
    </xf>
    <xf numFmtId="4" fontId="1" fillId="66" borderId="2" applyNumberFormat="0" applyProtection="0">
      <alignment horizontal="right" vertical="center"/>
    </xf>
    <xf numFmtId="4" fontId="1" fillId="66" borderId="2" applyNumberFormat="0" applyProtection="0">
      <alignment horizontal="right" vertical="center"/>
    </xf>
    <xf numFmtId="4" fontId="7" fillId="67" borderId="16" applyNumberFormat="0" applyProtection="0">
      <alignment horizontal="right" vertical="center"/>
    </xf>
    <xf numFmtId="4" fontId="7" fillId="67" borderId="16" applyNumberFormat="0" applyProtection="0">
      <alignment horizontal="right" vertical="center"/>
    </xf>
    <xf numFmtId="4" fontId="1" fillId="67" borderId="2" applyNumberFormat="0" applyProtection="0">
      <alignment horizontal="right" vertical="center"/>
    </xf>
    <xf numFmtId="4" fontId="1" fillId="67" borderId="2" applyNumberFormat="0" applyProtection="0">
      <alignment horizontal="right" vertical="center"/>
    </xf>
    <xf numFmtId="4" fontId="7" fillId="68" borderId="16" applyNumberFormat="0" applyProtection="0">
      <alignment horizontal="right" vertical="center"/>
    </xf>
    <xf numFmtId="4" fontId="7" fillId="68" borderId="16" applyNumberFormat="0" applyProtection="0">
      <alignment horizontal="right" vertical="center"/>
    </xf>
    <xf numFmtId="4" fontId="1" fillId="68" borderId="2" applyNumberFormat="0" applyProtection="0">
      <alignment horizontal="right" vertical="center"/>
    </xf>
    <xf numFmtId="4" fontId="1" fillId="68" borderId="2" applyNumberFormat="0" applyProtection="0">
      <alignment horizontal="right" vertical="center"/>
    </xf>
    <xf numFmtId="4" fontId="23" fillId="69" borderId="18" applyNumberFormat="0" applyProtection="0">
      <alignment horizontal="left" vertical="center" indent="1"/>
    </xf>
    <xf numFmtId="4" fontId="23" fillId="69" borderId="18" applyNumberFormat="0" applyProtection="0">
      <alignment horizontal="left" vertical="center" indent="1"/>
    </xf>
    <xf numFmtId="4" fontId="1" fillId="69" borderId="17" applyNumberFormat="0" applyProtection="0">
      <alignment horizontal="left" vertical="center" indent="1"/>
    </xf>
    <xf numFmtId="4" fontId="1" fillId="69" borderId="17" applyNumberFormat="0" applyProtection="0">
      <alignment horizontal="left" vertical="center" indent="1"/>
    </xf>
    <xf numFmtId="4" fontId="7" fillId="70" borderId="0" applyNumberFormat="0" applyProtection="0">
      <alignment horizontal="left" vertical="center" indent="1"/>
    </xf>
    <xf numFmtId="4" fontId="7" fillId="70" borderId="0" applyNumberFormat="0" applyProtection="0">
      <alignment horizontal="left" vertical="center" indent="1"/>
    </xf>
    <xf numFmtId="4" fontId="0" fillId="71" borderId="17" applyNumberFormat="0" applyProtection="0">
      <alignment horizontal="left" vertical="center" indent="1"/>
    </xf>
    <xf numFmtId="4" fontId="25" fillId="71" borderId="0" applyNumberFormat="0" applyProtection="0">
      <alignment horizontal="left" vertical="center" indent="1"/>
    </xf>
    <xf numFmtId="4" fontId="25" fillId="71" borderId="0" applyNumberFormat="0" applyProtection="0">
      <alignment horizontal="left" vertical="center" indent="1"/>
    </xf>
    <xf numFmtId="4" fontId="0" fillId="71" borderId="17" applyNumberFormat="0" applyProtection="0">
      <alignment horizontal="left" vertical="center" indent="1"/>
    </xf>
    <xf numFmtId="4" fontId="7" fillId="57" borderId="16" applyNumberFormat="0" applyProtection="0">
      <alignment horizontal="right" vertical="center"/>
    </xf>
    <xf numFmtId="4" fontId="7" fillId="57" borderId="16" applyNumberFormat="0" applyProtection="0">
      <alignment horizontal="right" vertical="center"/>
    </xf>
    <xf numFmtId="4" fontId="1" fillId="57" borderId="2" applyNumberFormat="0" applyProtection="0">
      <alignment horizontal="right" vertical="center"/>
    </xf>
    <xf numFmtId="4" fontId="1" fillId="57" borderId="2" applyNumberFormat="0" applyProtection="0">
      <alignment horizontal="right" vertical="center"/>
    </xf>
    <xf numFmtId="4" fontId="7" fillId="70" borderId="0" applyNumberFormat="0" applyProtection="0">
      <alignment horizontal="left" vertical="center" indent="1"/>
    </xf>
    <xf numFmtId="4" fontId="7" fillId="70" borderId="0" applyNumberFormat="0" applyProtection="0">
      <alignment horizontal="left" vertical="center" indent="1"/>
    </xf>
    <xf numFmtId="4" fontId="7" fillId="70" borderId="0" applyNumberFormat="0" applyProtection="0">
      <alignment horizontal="left" vertical="center" indent="1"/>
    </xf>
    <xf numFmtId="4" fontId="1" fillId="70" borderId="17" applyNumberFormat="0" applyProtection="0">
      <alignment horizontal="left" vertical="center" indent="1"/>
    </xf>
    <xf numFmtId="4" fontId="1" fillId="70" borderId="17" applyNumberFormat="0" applyProtection="0">
      <alignment horizontal="left" vertical="center" indent="1"/>
    </xf>
    <xf numFmtId="4" fontId="7" fillId="57" borderId="0" applyNumberFormat="0" applyProtection="0">
      <alignment horizontal="left" vertical="center" indent="1"/>
    </xf>
    <xf numFmtId="4" fontId="7" fillId="57" borderId="0" applyNumberFormat="0" applyProtection="0">
      <alignment horizontal="left" vertical="center" indent="1"/>
    </xf>
    <xf numFmtId="4" fontId="7" fillId="57" borderId="0" applyNumberFormat="0" applyProtection="0">
      <alignment horizontal="left" vertical="center" indent="1"/>
    </xf>
    <xf numFmtId="4" fontId="1" fillId="57" borderId="17" applyNumberFormat="0" applyProtection="0">
      <alignment horizontal="left" vertical="center" indent="1"/>
    </xf>
    <xf numFmtId="4" fontId="1" fillId="57" borderId="17" applyNumberFormat="0" applyProtection="0">
      <alignment horizontal="left" vertical="center" indent="1"/>
    </xf>
    <xf numFmtId="0" fontId="0" fillId="71" borderId="16" applyNumberFormat="0" applyProtection="0">
      <alignment horizontal="left" vertical="center" indent="1"/>
    </xf>
    <xf numFmtId="0" fontId="0" fillId="71" borderId="16" applyNumberFormat="0" applyProtection="0">
      <alignment horizontal="left" vertical="center" indent="1"/>
    </xf>
    <xf numFmtId="0" fontId="1" fillId="52" borderId="2" applyNumberFormat="0" applyProtection="0">
      <alignment horizontal="left" vertical="center" indent="1"/>
    </xf>
    <xf numFmtId="0" fontId="1" fillId="52" borderId="2" applyNumberFormat="0" applyProtection="0">
      <alignment horizontal="left" vertical="center" indent="1"/>
    </xf>
    <xf numFmtId="0" fontId="0" fillId="71" borderId="16" applyNumberFormat="0" applyProtection="0">
      <alignment horizontal="left" vertical="top" indent="1"/>
    </xf>
    <xf numFmtId="0" fontId="0" fillId="71" borderId="16" applyNumberFormat="0" applyProtection="0">
      <alignment horizontal="left" vertical="top" indent="1"/>
    </xf>
    <xf numFmtId="0" fontId="1" fillId="71" borderId="16" applyNumberFormat="0" applyProtection="0">
      <alignment horizontal="left" vertical="top" indent="1"/>
    </xf>
    <xf numFmtId="0" fontId="0" fillId="57" borderId="16" applyNumberFormat="0" applyProtection="0">
      <alignment horizontal="left" vertical="center" indent="1"/>
    </xf>
    <xf numFmtId="0" fontId="0" fillId="57" borderId="16" applyNumberFormat="0" applyProtection="0">
      <alignment horizontal="left" vertical="center" indent="1"/>
    </xf>
    <xf numFmtId="0" fontId="1" fillId="72" borderId="2" applyNumberFormat="0" applyProtection="0">
      <alignment horizontal="left" vertical="center" indent="1"/>
    </xf>
    <xf numFmtId="0" fontId="1" fillId="72" borderId="2" applyNumberFormat="0" applyProtection="0">
      <alignment horizontal="left" vertical="center" indent="1"/>
    </xf>
    <xf numFmtId="0" fontId="0" fillId="57" borderId="16" applyNumberFormat="0" applyProtection="0">
      <alignment horizontal="left" vertical="top" indent="1"/>
    </xf>
    <xf numFmtId="0" fontId="0" fillId="57" borderId="16" applyNumberFormat="0" applyProtection="0">
      <alignment horizontal="left" vertical="top" indent="1"/>
    </xf>
    <xf numFmtId="0" fontId="1" fillId="57" borderId="16" applyNumberFormat="0" applyProtection="0">
      <alignment horizontal="left" vertical="top" indent="1"/>
    </xf>
    <xf numFmtId="0" fontId="0" fillId="73" borderId="16" applyNumberFormat="0" applyProtection="0">
      <alignment horizontal="left" vertical="center" indent="1"/>
    </xf>
    <xf numFmtId="0" fontId="0" fillId="73" borderId="16" applyNumberFormat="0" applyProtection="0">
      <alignment horizontal="left" vertical="center" indent="1"/>
    </xf>
    <xf numFmtId="0" fontId="1" fillId="73" borderId="2" applyNumberFormat="0" applyProtection="0">
      <alignment horizontal="left" vertical="center" indent="1"/>
    </xf>
    <xf numFmtId="0" fontId="1" fillId="73" borderId="2" applyNumberFormat="0" applyProtection="0">
      <alignment horizontal="left" vertical="center" indent="1"/>
    </xf>
    <xf numFmtId="0" fontId="0" fillId="73" borderId="16" applyNumberFormat="0" applyProtection="0">
      <alignment horizontal="left" vertical="top" indent="1"/>
    </xf>
    <xf numFmtId="0" fontId="0" fillId="73" borderId="16" applyNumberFormat="0" applyProtection="0">
      <alignment horizontal="left" vertical="top" indent="1"/>
    </xf>
    <xf numFmtId="0" fontId="1" fillId="73" borderId="16" applyNumberFormat="0" applyProtection="0">
      <alignment horizontal="left" vertical="top" indent="1"/>
    </xf>
    <xf numFmtId="0" fontId="0" fillId="70" borderId="16" applyNumberFormat="0" applyProtection="0">
      <alignment horizontal="left" vertical="center" indent="1"/>
    </xf>
    <xf numFmtId="0" fontId="0" fillId="70" borderId="16" applyNumberFormat="0" applyProtection="0">
      <alignment horizontal="left" vertical="center" indent="1"/>
    </xf>
    <xf numFmtId="0" fontId="1" fillId="70" borderId="2" applyNumberFormat="0" applyProtection="0">
      <alignment horizontal="left" vertical="center" indent="1"/>
    </xf>
    <xf numFmtId="0" fontId="1" fillId="70" borderId="2" applyNumberFormat="0" applyProtection="0">
      <alignment horizontal="left" vertical="center" indent="1"/>
    </xf>
    <xf numFmtId="0" fontId="0" fillId="70" borderId="16" applyNumberFormat="0" applyProtection="0">
      <alignment horizontal="left" vertical="top" indent="1"/>
    </xf>
    <xf numFmtId="0" fontId="0" fillId="70" borderId="16" applyNumberFormat="0" applyProtection="0">
      <alignment horizontal="left" vertical="top" indent="1"/>
    </xf>
    <xf numFmtId="0" fontId="1" fillId="70" borderId="16" applyNumberFormat="0" applyProtection="0">
      <alignment horizontal="left" vertical="top" indent="1"/>
    </xf>
    <xf numFmtId="0" fontId="0" fillId="74" borderId="11" applyNumberFormat="0">
      <alignment/>
      <protection locked="0"/>
    </xf>
    <xf numFmtId="0" fontId="0" fillId="74" borderId="11" applyNumberFormat="0">
      <alignment/>
      <protection locked="0"/>
    </xf>
    <xf numFmtId="0" fontId="1" fillId="74" borderId="19" applyNumberFormat="0">
      <alignment/>
      <protection locked="0"/>
    </xf>
    <xf numFmtId="0" fontId="8" fillId="71" borderId="20" applyBorder="0">
      <alignment/>
      <protection/>
    </xf>
    <xf numFmtId="4" fontId="7" fillId="55" borderId="16" applyNumberFormat="0" applyProtection="0">
      <alignment vertical="center"/>
    </xf>
    <xf numFmtId="4" fontId="7" fillId="55" borderId="16" applyNumberFormat="0" applyProtection="0">
      <alignment vertical="center"/>
    </xf>
    <xf numFmtId="4" fontId="35" fillId="55" borderId="16" applyNumberFormat="0" applyProtection="0">
      <alignment vertical="center"/>
    </xf>
    <xf numFmtId="4" fontId="26" fillId="55" borderId="16" applyNumberFormat="0" applyProtection="0">
      <alignment vertical="center"/>
    </xf>
    <xf numFmtId="4" fontId="26" fillId="55" borderId="16" applyNumberFormat="0" applyProtection="0">
      <alignment vertical="center"/>
    </xf>
    <xf numFmtId="4" fontId="45" fillId="55" borderId="11" applyNumberFormat="0" applyProtection="0">
      <alignment vertical="center"/>
    </xf>
    <xf numFmtId="4" fontId="7" fillId="55" borderId="16" applyNumberFormat="0" applyProtection="0">
      <alignment horizontal="left" vertical="center" indent="1"/>
    </xf>
    <xf numFmtId="4" fontId="7" fillId="55" borderId="16" applyNumberFormat="0" applyProtection="0">
      <alignment horizontal="left" vertical="center" indent="1"/>
    </xf>
    <xf numFmtId="4" fontId="35" fillId="52" borderId="16" applyNumberFormat="0" applyProtection="0">
      <alignment horizontal="left" vertical="center" indent="1"/>
    </xf>
    <xf numFmtId="0" fontId="7" fillId="55" borderId="16" applyNumberFormat="0" applyProtection="0">
      <alignment horizontal="left" vertical="top" indent="1"/>
    </xf>
    <xf numFmtId="0" fontId="7" fillId="55" borderId="16" applyNumberFormat="0" applyProtection="0">
      <alignment horizontal="left" vertical="top" indent="1"/>
    </xf>
    <xf numFmtId="0" fontId="35" fillId="55" borderId="16" applyNumberFormat="0" applyProtection="0">
      <alignment horizontal="left" vertical="top" indent="1"/>
    </xf>
    <xf numFmtId="4" fontId="7" fillId="70" borderId="16" applyNumberFormat="0" applyProtection="0">
      <alignment horizontal="right" vertical="center"/>
    </xf>
    <xf numFmtId="4" fontId="7" fillId="70" borderId="16" applyNumberFormat="0" applyProtection="0">
      <alignment horizontal="right" vertical="center"/>
    </xf>
    <xf numFmtId="4" fontId="1" fillId="0" borderId="2" applyNumberFormat="0" applyProtection="0">
      <alignment horizontal="right" vertical="center"/>
    </xf>
    <xf numFmtId="4" fontId="1" fillId="0" borderId="2" applyNumberFormat="0" applyProtection="0">
      <alignment horizontal="right" vertical="center"/>
    </xf>
    <xf numFmtId="4" fontId="1" fillId="0" borderId="2" applyNumberFormat="0" applyProtection="0">
      <alignment horizontal="right" vertical="center"/>
    </xf>
    <xf numFmtId="4" fontId="26" fillId="70" borderId="16" applyNumberFormat="0" applyProtection="0">
      <alignment horizontal="right" vertical="center"/>
    </xf>
    <xf numFmtId="4" fontId="26" fillId="70" borderId="16" applyNumberFormat="0" applyProtection="0">
      <alignment horizontal="right" vertical="center"/>
    </xf>
    <xf numFmtId="4" fontId="45" fillId="74" borderId="2" applyNumberFormat="0" applyProtection="0">
      <alignment horizontal="right" vertical="center"/>
    </xf>
    <xf numFmtId="4" fontId="7" fillId="57" borderId="16" applyNumberFormat="0" applyProtection="0">
      <alignment horizontal="left" vertical="center" indent="1"/>
    </xf>
    <xf numFmtId="4" fontId="7" fillId="57" borderId="16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4" fontId="1" fillId="58" borderId="2" applyNumberFormat="0" applyProtection="0">
      <alignment horizontal="left" vertical="center" indent="1"/>
    </xf>
    <xf numFmtId="0" fontId="7" fillId="57" borderId="16" applyNumberFormat="0" applyProtection="0">
      <alignment horizontal="left" vertical="top" indent="1"/>
    </xf>
    <xf numFmtId="0" fontId="7" fillId="57" borderId="16" applyNumberFormat="0" applyProtection="0">
      <alignment horizontal="left" vertical="top" indent="1"/>
    </xf>
    <xf numFmtId="0" fontId="35" fillId="57" borderId="16" applyNumberFormat="0" applyProtection="0">
      <alignment horizontal="left" vertical="top" indent="1"/>
    </xf>
    <xf numFmtId="4" fontId="27" fillId="75" borderId="0" applyNumberFormat="0" applyProtection="0">
      <alignment horizontal="left" vertical="center" indent="1"/>
    </xf>
    <xf numFmtId="4" fontId="27" fillId="75" borderId="0" applyNumberFormat="0" applyProtection="0">
      <alignment horizontal="left" vertical="center" indent="1"/>
    </xf>
    <xf numFmtId="4" fontId="37" fillId="75" borderId="17" applyNumberFormat="0" applyProtection="0">
      <alignment horizontal="left" vertical="center" indent="1"/>
    </xf>
    <xf numFmtId="0" fontId="1" fillId="76" borderId="11">
      <alignment/>
      <protection/>
    </xf>
    <xf numFmtId="0" fontId="1" fillId="76" borderId="11">
      <alignment/>
      <protection/>
    </xf>
    <xf numFmtId="4" fontId="28" fillId="70" borderId="16" applyNumberFormat="0" applyProtection="0">
      <alignment horizontal="right" vertical="center"/>
    </xf>
    <xf numFmtId="4" fontId="28" fillId="70" borderId="16" applyNumberFormat="0" applyProtection="0">
      <alignment horizontal="right" vertical="center"/>
    </xf>
    <xf numFmtId="4" fontId="38" fillId="74" borderId="2" applyNumberFormat="0" applyProtection="0">
      <alignment horizontal="right" vertical="center"/>
    </xf>
    <xf numFmtId="0" fontId="29" fillId="0" borderId="0" applyNumberFormat="0" applyFill="0" applyBorder="0" applyAlignment="0" applyProtection="0"/>
    <xf numFmtId="0" fontId="7" fillId="0" borderId="0">
      <alignment vertical="top"/>
      <protection/>
    </xf>
    <xf numFmtId="3" fontId="0" fillId="0" borderId="11" applyNumberFormat="0" applyFont="0" applyFill="0" applyAlignment="0" applyProtection="0"/>
    <xf numFmtId="3" fontId="0" fillId="0" borderId="11" applyNumberFormat="0" applyFont="0" applyFill="0" applyAlignment="0" applyProtection="0"/>
    <xf numFmtId="0" fontId="29" fillId="0" borderId="0" applyNumberFormat="0" applyFill="0" applyBorder="0" applyAlignment="0" applyProtection="0"/>
    <xf numFmtId="4" fontId="0" fillId="0" borderId="21" applyNumberFormat="0" applyFont="0" applyFill="0" applyAlignment="0" applyProtection="0"/>
    <xf numFmtId="0" fontId="43" fillId="0" borderId="22" applyNumberFormat="0" applyFill="0" applyAlignment="0" applyProtection="0"/>
    <xf numFmtId="0" fontId="43" fillId="0" borderId="22" applyNumberFormat="0" applyFill="0" applyAlignment="0" applyProtection="0"/>
    <xf numFmtId="40" fontId="30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3" fillId="0" borderId="23">
      <alignment/>
      <protection/>
    </xf>
  </cellStyleXfs>
  <cellXfs count="42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77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77" borderId="11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/>
    </xf>
    <xf numFmtId="3" fontId="1" fillId="77" borderId="24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3" fontId="8" fillId="77" borderId="24" xfId="0" applyNumberFormat="1" applyFont="1" applyFill="1" applyBorder="1" applyAlignment="1" applyProtection="1">
      <alignment vertical="center"/>
      <protection hidden="1"/>
    </xf>
    <xf numFmtId="3" fontId="8" fillId="77" borderId="24" xfId="0" applyNumberFormat="1" applyFont="1" applyFill="1" applyBorder="1" applyAlignment="1" applyProtection="1">
      <alignment vertical="center"/>
      <protection hidden="1"/>
    </xf>
    <xf numFmtId="3" fontId="1" fillId="77" borderId="24" xfId="0" applyNumberFormat="1" applyFont="1" applyFill="1" applyBorder="1" applyAlignment="1" applyProtection="1">
      <alignment vertical="center"/>
      <protection hidden="1"/>
    </xf>
    <xf numFmtId="164" fontId="2" fillId="0" borderId="25" xfId="0" applyNumberFormat="1" applyFont="1" applyFill="1" applyBorder="1" applyAlignment="1">
      <alignment horizontal="center" vertical="center"/>
    </xf>
    <xf numFmtId="3" fontId="1" fillId="77" borderId="25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3" fontId="0" fillId="77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77" borderId="0" xfId="0" applyFont="1" applyFill="1" applyAlignment="1">
      <alignment/>
    </xf>
    <xf numFmtId="0" fontId="7" fillId="0" borderId="0" xfId="351" applyFont="1">
      <alignment vertical="top"/>
      <protection/>
    </xf>
    <xf numFmtId="0" fontId="0" fillId="0" borderId="0" xfId="0" applyFont="1" applyAlignment="1">
      <alignment/>
    </xf>
    <xf numFmtId="0" fontId="7" fillId="0" borderId="0" xfId="351" applyFont="1" applyAlignment="1">
      <alignment/>
      <protection/>
    </xf>
    <xf numFmtId="0" fontId="6" fillId="0" borderId="0" xfId="351" applyFont="1" applyBorder="1" applyAlignment="1">
      <alignment horizontal="justify" vertical="top"/>
      <protection/>
    </xf>
    <xf numFmtId="0" fontId="6" fillId="0" borderId="0" xfId="351" applyFont="1" applyBorder="1" applyAlignment="1" quotePrefix="1">
      <alignment horizontal="left" vertical="top"/>
      <protection/>
    </xf>
    <xf numFmtId="0" fontId="46" fillId="0" borderId="0" xfId="351" applyFont="1" applyBorder="1" applyAlignment="1">
      <alignment horizontal="justify" vertical="top"/>
      <protection/>
    </xf>
    <xf numFmtId="0" fontId="0" fillId="0" borderId="0" xfId="351" applyFont="1" applyBorder="1" applyAlignment="1">
      <alignment horizontal="justify" vertical="top"/>
      <protection/>
    </xf>
    <xf numFmtId="0" fontId="2" fillId="0" borderId="0" xfId="351" applyFont="1" applyAlignment="1">
      <alignment horizontal="center" wrapText="1"/>
      <protection/>
    </xf>
    <xf numFmtId="0" fontId="8" fillId="0" borderId="0" xfId="351" applyFont="1" applyAlignment="1">
      <alignment horizontal="center"/>
      <protection/>
    </xf>
    <xf numFmtId="0" fontId="8" fillId="0" borderId="0" xfId="351" applyFont="1" applyAlignment="1">
      <alignment horizontal="right" vertical="top"/>
      <protection/>
    </xf>
    <xf numFmtId="14" fontId="2" fillId="0" borderId="0" xfId="191" applyNumberFormat="1" applyFont="1" applyAlignment="1" quotePrefix="1">
      <alignment horizontal="right"/>
      <protection/>
    </xf>
    <xf numFmtId="0" fontId="8" fillId="0" borderId="0" xfId="351" applyFont="1" applyAlignment="1">
      <alignment horizontal="right"/>
      <protection/>
    </xf>
    <xf numFmtId="0" fontId="2" fillId="0" borderId="0" xfId="351" applyFont="1" applyAlignment="1">
      <alignment horizontal="right"/>
      <protection/>
    </xf>
    <xf numFmtId="0" fontId="2" fillId="0" borderId="0" xfId="351" applyFont="1" applyAlignment="1">
      <alignment horizontal="right" wrapText="1"/>
      <protection/>
    </xf>
    <xf numFmtId="0" fontId="5" fillId="0" borderId="0" xfId="351" applyFont="1">
      <alignment vertical="top"/>
      <protection/>
    </xf>
    <xf numFmtId="3" fontId="5" fillId="0" borderId="0" xfId="191" applyNumberFormat="1" applyFont="1" applyAlignment="1">
      <alignment horizontal="right"/>
      <protection/>
    </xf>
    <xf numFmtId="3" fontId="5" fillId="0" borderId="0" xfId="191" applyNumberFormat="1" applyFont="1" applyAlignment="1">
      <alignment horizontal="right" wrapText="1"/>
      <protection/>
    </xf>
    <xf numFmtId="3" fontId="2" fillId="0" borderId="0" xfId="0" applyNumberFormat="1" applyFont="1" applyAlignment="1">
      <alignment horizontal="right" vertical="top"/>
    </xf>
    <xf numFmtId="3" fontId="5" fillId="0" borderId="0" xfId="351" applyNumberFormat="1" applyFont="1" applyAlignment="1">
      <alignment horizontal="left"/>
      <protection/>
    </xf>
    <xf numFmtId="3" fontId="47" fillId="0" borderId="0" xfId="351" applyNumberFormat="1" applyFont="1">
      <alignment vertical="top"/>
      <protection/>
    </xf>
    <xf numFmtId="0" fontId="5" fillId="0" borderId="0" xfId="351" applyFont="1" applyAlignment="1">
      <alignment vertical="top" wrapText="1"/>
      <protection/>
    </xf>
    <xf numFmtId="0" fontId="5" fillId="0" borderId="0" xfId="351" applyFont="1" applyAlignment="1">
      <alignment horizontal="right" vertical="top" wrapText="1"/>
      <protection/>
    </xf>
    <xf numFmtId="3" fontId="5" fillId="0" borderId="26" xfId="191" applyNumberFormat="1" applyFont="1" applyBorder="1" applyAlignment="1">
      <alignment horizontal="right" vertical="top" wrapText="1"/>
      <protection/>
    </xf>
    <xf numFmtId="4" fontId="7" fillId="0" borderId="0" xfId="351" applyNumberFormat="1" applyFont="1" applyAlignment="1">
      <alignment/>
      <protection/>
    </xf>
    <xf numFmtId="0" fontId="48" fillId="0" borderId="0" xfId="351" applyFont="1" applyAlignment="1">
      <alignment horizontal="right" vertical="top" wrapText="1"/>
      <protection/>
    </xf>
    <xf numFmtId="0" fontId="23" fillId="0" borderId="0" xfId="351" applyFont="1" applyAlignment="1">
      <alignment/>
      <protection/>
    </xf>
    <xf numFmtId="0" fontId="0" fillId="0" borderId="0" xfId="351" applyFont="1" applyBorder="1" applyAlignment="1">
      <alignment horizontal="left" vertical="top"/>
      <protection/>
    </xf>
    <xf numFmtId="3" fontId="5" fillId="0" borderId="26" xfId="351" applyNumberFormat="1" applyFont="1" applyBorder="1" applyAlignment="1">
      <alignment horizontal="right" vertical="top" wrapText="1"/>
      <protection/>
    </xf>
    <xf numFmtId="3" fontId="7" fillId="0" borderId="0" xfId="351" applyNumberFormat="1" applyFont="1" applyAlignment="1">
      <alignment/>
      <protection/>
    </xf>
    <xf numFmtId="3" fontId="0" fillId="0" borderId="0" xfId="0" applyNumberFormat="1" applyFont="1" applyAlignment="1">
      <alignment/>
    </xf>
    <xf numFmtId="0" fontId="6" fillId="0" borderId="0" xfId="351" applyFont="1" applyAlignment="1">
      <alignment horizontal="left" vertical="top"/>
      <protection/>
    </xf>
    <xf numFmtId="0" fontId="6" fillId="0" borderId="0" xfId="0" applyFont="1" applyAlignment="1">
      <alignment horizontal="left" vertical="top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28" xfId="0" applyFont="1" applyFill="1" applyBorder="1" applyAlignment="1" applyProtection="1">
      <alignment horizontal="center" vertical="center" wrapText="1"/>
      <protection hidden="1"/>
    </xf>
    <xf numFmtId="0" fontId="8" fillId="0" borderId="28" xfId="0" applyFont="1" applyFill="1" applyBorder="1" applyAlignment="1" applyProtection="1">
      <alignment horizontal="center" vertical="center"/>
      <protection hidden="1"/>
    </xf>
    <xf numFmtId="164" fontId="2" fillId="0" borderId="29" xfId="0" applyNumberFormat="1" applyFont="1" applyFill="1" applyBorder="1" applyAlignment="1">
      <alignment horizontal="center" vertical="center"/>
    </xf>
    <xf numFmtId="3" fontId="8" fillId="0" borderId="30" xfId="0" applyNumberFormat="1" applyFont="1" applyFill="1" applyBorder="1" applyAlignment="1" applyProtection="1">
      <alignment vertical="center"/>
      <protection locked="0"/>
    </xf>
    <xf numFmtId="164" fontId="2" fillId="0" borderId="24" xfId="0" applyNumberFormat="1" applyFont="1" applyFill="1" applyBorder="1" applyAlignment="1">
      <alignment horizontal="center" vertical="center"/>
    </xf>
    <xf numFmtId="3" fontId="8" fillId="0" borderId="24" xfId="0" applyNumberFormat="1" applyFont="1" applyFill="1" applyBorder="1" applyAlignment="1" applyProtection="1">
      <alignment vertical="center"/>
      <protection hidden="1"/>
    </xf>
    <xf numFmtId="3" fontId="1" fillId="0" borderId="24" xfId="0" applyNumberFormat="1" applyFont="1" applyFill="1" applyBorder="1" applyAlignment="1" applyProtection="1">
      <alignment vertical="center"/>
      <protection hidden="1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77" borderId="24" xfId="0" applyNumberFormat="1" applyFont="1" applyFill="1" applyBorder="1" applyAlignment="1" applyProtection="1">
      <alignment vertical="center"/>
      <protection locked="0"/>
    </xf>
    <xf numFmtId="3" fontId="1" fillId="0" borderId="31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8" fillId="0" borderId="24" xfId="0" applyNumberFormat="1" applyFont="1" applyFill="1" applyBorder="1" applyAlignment="1" applyProtection="1">
      <alignment vertical="center"/>
      <protection locked="0"/>
    </xf>
    <xf numFmtId="164" fontId="2" fillId="0" borderId="25" xfId="0" applyNumberFormat="1" applyFont="1" applyFill="1" applyBorder="1" applyAlignment="1">
      <alignment horizontal="center" vertical="center"/>
    </xf>
    <xf numFmtId="3" fontId="8" fillId="0" borderId="25" xfId="0" applyNumberFormat="1" applyFont="1" applyFill="1" applyBorder="1" applyAlignment="1" applyProtection="1">
      <alignment vertical="center"/>
      <protection locked="0"/>
    </xf>
    <xf numFmtId="3" fontId="8" fillId="77" borderId="30" xfId="0" applyNumberFormat="1" applyFont="1" applyFill="1" applyBorder="1" applyAlignment="1" applyProtection="1">
      <alignment vertical="center"/>
      <protection hidden="1"/>
    </xf>
    <xf numFmtId="3" fontId="1" fillId="77" borderId="24" xfId="0" applyNumberFormat="1" applyFont="1" applyFill="1" applyBorder="1" applyAlignment="1" applyProtection="1">
      <alignment vertical="center"/>
      <protection hidden="1"/>
    </xf>
    <xf numFmtId="3" fontId="8" fillId="77" borderId="24" xfId="0" applyNumberFormat="1" applyFont="1" applyFill="1" applyBorder="1" applyAlignment="1" applyProtection="1">
      <alignment vertical="center"/>
      <protection hidden="1"/>
    </xf>
    <xf numFmtId="3" fontId="8" fillId="77" borderId="24" xfId="0" applyNumberFormat="1" applyFont="1" applyFill="1" applyBorder="1" applyAlignment="1" applyProtection="1">
      <alignment vertical="center"/>
      <protection locked="0"/>
    </xf>
    <xf numFmtId="164" fontId="2" fillId="0" borderId="32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34" fillId="0" borderId="0" xfId="35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351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6" fillId="0" borderId="0" xfId="351" applyFont="1" applyFill="1" applyBorder="1" applyAlignment="1" applyProtection="1">
      <alignment horizontal="center" vertical="center"/>
      <protection hidden="1"/>
    </xf>
    <xf numFmtId="14" fontId="6" fillId="0" borderId="0" xfId="35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51" applyFont="1" applyFill="1" applyBorder="1" applyAlignment="1">
      <alignment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77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 applyProtection="1">
      <alignment vertical="center"/>
      <protection locked="0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8" fillId="0" borderId="24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ont="1" applyFill="1" applyAlignment="1">
      <alignment/>
    </xf>
    <xf numFmtId="3" fontId="1" fillId="77" borderId="24" xfId="0" applyNumberFormat="1" applyFont="1" applyFill="1" applyBorder="1" applyAlignment="1" applyProtection="1">
      <alignment vertical="center"/>
      <protection locked="0"/>
    </xf>
    <xf numFmtId="3" fontId="1" fillId="0" borderId="25" xfId="0" applyNumberFormat="1" applyFont="1" applyFill="1" applyBorder="1" applyAlignment="1" applyProtection="1">
      <alignment vertical="center"/>
      <protection hidden="1"/>
    </xf>
    <xf numFmtId="164" fontId="2" fillId="0" borderId="30" xfId="0" applyNumberFormat="1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4" fontId="2" fillId="0" borderId="0" xfId="191" applyNumberFormat="1" applyFont="1" applyAlignment="1" quotePrefix="1">
      <alignment horizontal="right"/>
      <protection/>
    </xf>
    <xf numFmtId="14" fontId="2" fillId="0" borderId="0" xfId="351" applyNumberFormat="1" applyFont="1" applyAlignment="1" quotePrefix="1">
      <alignment horizontal="right"/>
      <protection/>
    </xf>
    <xf numFmtId="0" fontId="5" fillId="0" borderId="33" xfId="192" applyFont="1" applyFill="1" applyBorder="1" applyAlignment="1">
      <alignment/>
      <protection/>
    </xf>
    <xf numFmtId="0" fontId="5" fillId="0" borderId="34" xfId="192" applyFont="1" applyFill="1" applyBorder="1" applyAlignment="1">
      <alignment/>
      <protection/>
    </xf>
    <xf numFmtId="0" fontId="5" fillId="0" borderId="0" xfId="192" applyFont="1" applyAlignment="1">
      <alignment/>
      <protection/>
    </xf>
    <xf numFmtId="0" fontId="0" fillId="0" borderId="0" xfId="192" applyFont="1" applyAlignment="1">
      <alignment/>
      <protection/>
    </xf>
    <xf numFmtId="0" fontId="2" fillId="0" borderId="0" xfId="192" applyFont="1" applyFill="1" applyBorder="1" applyAlignment="1" applyProtection="1">
      <alignment horizontal="center" vertical="center"/>
      <protection hidden="1"/>
    </xf>
    <xf numFmtId="49" fontId="2" fillId="0" borderId="31" xfId="192" applyNumberFormat="1" applyFont="1" applyFill="1" applyBorder="1" applyAlignment="1" applyProtection="1">
      <alignment vertical="center"/>
      <protection hidden="1" locked="0"/>
    </xf>
    <xf numFmtId="0" fontId="5" fillId="0" borderId="35" xfId="192" applyFont="1" applyFill="1" applyBorder="1" applyAlignment="1" applyProtection="1">
      <alignment vertical="center"/>
      <protection hidden="1"/>
    </xf>
    <xf numFmtId="0" fontId="5" fillId="0" borderId="0" xfId="192" applyFont="1" applyFill="1" applyBorder="1" applyAlignment="1" applyProtection="1">
      <alignment vertical="center"/>
      <protection hidden="1"/>
    </xf>
    <xf numFmtId="0" fontId="5" fillId="0" borderId="0" xfId="192" applyFont="1" applyFill="1" applyBorder="1" applyAlignment="1" applyProtection="1">
      <alignment horizontal="center" vertical="center" wrapText="1"/>
      <protection hidden="1"/>
    </xf>
    <xf numFmtId="0" fontId="5" fillId="0" borderId="31" xfId="192" applyFont="1" applyFill="1" applyBorder="1" applyAlignment="1" applyProtection="1">
      <alignment horizontal="left" vertical="center" wrapText="1"/>
      <protection hidden="1"/>
    </xf>
    <xf numFmtId="0" fontId="5" fillId="0" borderId="35" xfId="192" applyFont="1" applyFill="1" applyBorder="1" applyAlignment="1" applyProtection="1">
      <alignment/>
      <protection hidden="1"/>
    </xf>
    <xf numFmtId="0" fontId="5" fillId="0" borderId="0" xfId="192" applyFont="1" applyFill="1" applyBorder="1" applyAlignment="1" applyProtection="1">
      <alignment/>
      <protection hidden="1"/>
    </xf>
    <xf numFmtId="0" fontId="52" fillId="0" borderId="0" xfId="192" applyFont="1" applyFill="1" applyBorder="1" applyAlignment="1" applyProtection="1">
      <alignment horizontal="right" vertical="center" wrapText="1"/>
      <protection hidden="1"/>
    </xf>
    <xf numFmtId="0" fontId="52" fillId="0" borderId="0" xfId="192" applyFont="1" applyFill="1" applyBorder="1" applyAlignment="1" applyProtection="1">
      <alignment horizontal="right"/>
      <protection hidden="1"/>
    </xf>
    <xf numFmtId="0" fontId="52" fillId="0" borderId="0" xfId="192" applyNumberFormat="1" applyFont="1" applyFill="1" applyBorder="1" applyAlignment="1" applyProtection="1">
      <alignment horizontal="right" vertical="center" shrinkToFit="1"/>
      <protection hidden="1" locked="0"/>
    </xf>
    <xf numFmtId="0" fontId="52" fillId="0" borderId="0" xfId="192" applyFont="1" applyFill="1" applyBorder="1" applyAlignment="1" applyProtection="1">
      <alignment horizontal="left" vertical="center"/>
      <protection hidden="1"/>
    </xf>
    <xf numFmtId="0" fontId="5" fillId="0" borderId="31" xfId="192" applyFont="1" applyFill="1" applyBorder="1" applyAlignment="1" applyProtection="1">
      <alignment/>
      <protection hidden="1"/>
    </xf>
    <xf numFmtId="0" fontId="5" fillId="0" borderId="0" xfId="192" applyFont="1" applyFill="1" applyBorder="1" applyAlignment="1" applyProtection="1">
      <alignment wrapText="1"/>
      <protection hidden="1"/>
    </xf>
    <xf numFmtId="0" fontId="5" fillId="0" borderId="31" xfId="192" applyFont="1" applyFill="1" applyBorder="1" applyAlignment="1" applyProtection="1">
      <alignment wrapText="1"/>
      <protection hidden="1"/>
    </xf>
    <xf numFmtId="0" fontId="5" fillId="0" borderId="35" xfId="192" applyFont="1" applyFill="1" applyBorder="1" applyAlignment="1" applyProtection="1">
      <alignment horizontal="right"/>
      <protection hidden="1"/>
    </xf>
    <xf numFmtId="0" fontId="5" fillId="0" borderId="0" xfId="192" applyFont="1" applyFill="1" applyBorder="1" applyAlignment="1" applyProtection="1">
      <alignment horizontal="right"/>
      <protection hidden="1"/>
    </xf>
    <xf numFmtId="0" fontId="5" fillId="0" borderId="35" xfId="192" applyFont="1" applyFill="1" applyBorder="1" applyAlignment="1" applyProtection="1">
      <alignment horizontal="right" wrapText="1"/>
      <protection hidden="1"/>
    </xf>
    <xf numFmtId="0" fontId="5" fillId="0" borderId="0" xfId="192" applyFont="1" applyFill="1" applyBorder="1" applyAlignment="1" applyProtection="1">
      <alignment horizontal="right" wrapText="1"/>
      <protection hidden="1"/>
    </xf>
    <xf numFmtId="0" fontId="5" fillId="0" borderId="0" xfId="192" applyFont="1" applyFill="1" applyBorder="1" applyAlignment="1" applyProtection="1">
      <alignment horizontal="left"/>
      <protection hidden="1"/>
    </xf>
    <xf numFmtId="0" fontId="5" fillId="0" borderId="0" xfId="192" applyFont="1" applyFill="1" applyBorder="1" applyAlignment="1" applyProtection="1">
      <alignment vertical="top"/>
      <protection hidden="1"/>
    </xf>
    <xf numFmtId="1" fontId="2" fillId="0" borderId="28" xfId="0" applyNumberFormat="1" applyFont="1" applyFill="1" applyBorder="1" applyAlignment="1" applyProtection="1">
      <alignment horizontal="center" vertical="center"/>
      <protection hidden="1" locked="0"/>
    </xf>
    <xf numFmtId="0" fontId="2" fillId="0" borderId="31" xfId="192" applyFont="1" applyFill="1" applyBorder="1" applyAlignment="1" applyProtection="1">
      <alignment horizontal="right" vertical="center"/>
      <protection hidden="1" locked="0"/>
    </xf>
    <xf numFmtId="0" fontId="5" fillId="0" borderId="0" xfId="192" applyFont="1" applyFill="1" applyBorder="1" applyAlignment="1" applyProtection="1">
      <alignment/>
      <protection hidden="1"/>
    </xf>
    <xf numFmtId="0" fontId="5" fillId="0" borderId="0" xfId="192" applyFont="1" applyFill="1" applyBorder="1" applyAlignment="1" applyProtection="1">
      <alignment horizontal="right" vertical="center"/>
      <protection hidden="1"/>
    </xf>
    <xf numFmtId="0" fontId="5" fillId="0" borderId="31" xfId="192" applyFont="1" applyFill="1" applyBorder="1" applyAlignment="1" applyProtection="1">
      <alignment vertical="top"/>
      <protection hidden="1"/>
    </xf>
    <xf numFmtId="0" fontId="2" fillId="0" borderId="28" xfId="0" applyFont="1" applyFill="1" applyBorder="1" applyAlignment="1" applyProtection="1">
      <alignment horizontal="center" vertical="center"/>
      <protection hidden="1" locked="0"/>
    </xf>
    <xf numFmtId="0" fontId="2" fillId="0" borderId="0" xfId="192" applyFont="1" applyFill="1" applyBorder="1" applyAlignment="1" applyProtection="1">
      <alignment vertical="top"/>
      <protection hidden="1"/>
    </xf>
    <xf numFmtId="0" fontId="5" fillId="0" borderId="0" xfId="192" applyFont="1" applyFill="1" applyBorder="1" applyAlignment="1">
      <alignment/>
      <protection/>
    </xf>
    <xf numFmtId="49" fontId="2" fillId="0" borderId="28" xfId="192" applyNumberFormat="1" applyFont="1" applyFill="1" applyBorder="1" applyAlignment="1" applyProtection="1">
      <alignment horizontal="right" vertical="center"/>
      <protection hidden="1" locked="0"/>
    </xf>
    <xf numFmtId="0" fontId="5" fillId="0" borderId="31" xfId="192" applyFont="1" applyFill="1" applyBorder="1" applyAlignment="1" applyProtection="1">
      <alignment horizontal="left" vertical="top" wrapText="1"/>
      <protection hidden="1"/>
    </xf>
    <xf numFmtId="0" fontId="5" fillId="0" borderId="35" xfId="192" applyFont="1" applyFill="1" applyBorder="1" applyAlignment="1">
      <alignment/>
      <protection/>
    </xf>
    <xf numFmtId="0" fontId="5" fillId="0" borderId="0" xfId="192" applyFont="1" applyFill="1" applyBorder="1" applyAlignment="1" applyProtection="1">
      <alignment horizontal="center" vertical="center"/>
      <protection hidden="1" locked="0"/>
    </xf>
    <xf numFmtId="0" fontId="5" fillId="0" borderId="0" xfId="192" applyFont="1" applyFill="1" applyBorder="1" applyAlignment="1" applyProtection="1">
      <alignment vertical="top" wrapText="1"/>
      <protection hidden="1"/>
    </xf>
    <xf numFmtId="0" fontId="5" fillId="0" borderId="31" xfId="192" applyFont="1" applyFill="1" applyBorder="1" applyAlignment="1" applyProtection="1">
      <alignment horizontal="left" vertical="top" indent="2"/>
      <protection hidden="1"/>
    </xf>
    <xf numFmtId="0" fontId="5" fillId="0" borderId="31" xfId="192" applyFont="1" applyFill="1" applyBorder="1" applyAlignment="1" applyProtection="1">
      <alignment horizontal="left" vertical="top" wrapText="1" indent="2"/>
      <protection hidden="1"/>
    </xf>
    <xf numFmtId="0" fontId="5" fillId="0" borderId="35" xfId="192" applyFont="1" applyFill="1" applyBorder="1" applyAlignment="1" applyProtection="1">
      <alignment horizontal="right" vertical="top"/>
      <protection hidden="1"/>
    </xf>
    <xf numFmtId="0" fontId="5" fillId="0" borderId="0" xfId="192" applyFont="1" applyFill="1" applyBorder="1" applyAlignment="1" applyProtection="1">
      <alignment horizontal="right" vertical="top"/>
      <protection hidden="1"/>
    </xf>
    <xf numFmtId="0" fontId="5" fillId="0" borderId="0" xfId="192" applyFont="1" applyFill="1" applyBorder="1" applyAlignment="1" applyProtection="1">
      <alignment horizontal="center" vertical="top"/>
      <protection hidden="1"/>
    </xf>
    <xf numFmtId="0" fontId="5" fillId="0" borderId="0" xfId="192" applyFont="1" applyFill="1" applyBorder="1" applyAlignment="1" applyProtection="1">
      <alignment horizontal="center"/>
      <protection hidden="1"/>
    </xf>
    <xf numFmtId="0" fontId="2" fillId="0" borderId="35" xfId="192" applyFont="1" applyFill="1" applyBorder="1" applyAlignment="1" applyProtection="1">
      <alignment horizontal="right" vertical="center"/>
      <protection hidden="1" locked="0"/>
    </xf>
    <xf numFmtId="0" fontId="2" fillId="0" borderId="0" xfId="192" applyFont="1" applyFill="1" applyBorder="1" applyAlignment="1" applyProtection="1">
      <alignment horizontal="right" vertical="center"/>
      <protection hidden="1" locked="0"/>
    </xf>
    <xf numFmtId="49" fontId="2" fillId="0" borderId="0" xfId="192" applyNumberFormat="1" applyFont="1" applyFill="1" applyBorder="1" applyAlignment="1" applyProtection="1">
      <alignment horizontal="center" vertical="center"/>
      <protection hidden="1" locked="0"/>
    </xf>
    <xf numFmtId="49" fontId="2" fillId="0" borderId="31" xfId="192" applyNumberFormat="1" applyFont="1" applyFill="1" applyBorder="1" applyAlignment="1" applyProtection="1">
      <alignment horizontal="center" vertical="center"/>
      <protection hidden="1" locked="0"/>
    </xf>
    <xf numFmtId="0" fontId="5" fillId="0" borderId="35" xfId="192" applyFont="1" applyFill="1" applyBorder="1" applyAlignment="1" applyProtection="1">
      <alignment horizontal="left" vertical="top"/>
      <protection hidden="1"/>
    </xf>
    <xf numFmtId="0" fontId="5" fillId="0" borderId="0" xfId="192" applyFont="1" applyFill="1" applyBorder="1" applyAlignment="1" applyProtection="1">
      <alignment horizontal="left" vertical="top"/>
      <protection hidden="1"/>
    </xf>
    <xf numFmtId="0" fontId="5" fillId="0" borderId="31" xfId="192" applyFont="1" applyFill="1" applyBorder="1" applyAlignment="1" applyProtection="1">
      <alignment horizontal="left"/>
      <protection hidden="1"/>
    </xf>
    <xf numFmtId="0" fontId="5" fillId="0" borderId="33" xfId="192" applyFont="1" applyFill="1" applyBorder="1" applyAlignment="1" applyProtection="1">
      <alignment/>
      <protection hidden="1"/>
    </xf>
    <xf numFmtId="0" fontId="5" fillId="0" borderId="34" xfId="192" applyFont="1" applyFill="1" applyBorder="1" applyAlignment="1" applyProtection="1">
      <alignment/>
      <protection hidden="1"/>
    </xf>
    <xf numFmtId="0" fontId="5" fillId="0" borderId="0" xfId="192" applyFont="1" applyFill="1" applyBorder="1" applyProtection="1">
      <alignment vertical="top"/>
      <protection hidden="1"/>
    </xf>
    <xf numFmtId="0" fontId="5" fillId="0" borderId="35" xfId="192" applyFont="1" applyFill="1" applyBorder="1" applyAlignment="1" applyProtection="1">
      <alignment horizontal="left"/>
      <protection hidden="1"/>
    </xf>
    <xf numFmtId="0" fontId="5" fillId="0" borderId="31" xfId="192" applyFont="1" applyFill="1" applyBorder="1" applyAlignment="1" applyProtection="1">
      <alignment vertical="center"/>
      <protection hidden="1"/>
    </xf>
    <xf numFmtId="0" fontId="5" fillId="0" borderId="35" xfId="192" applyFont="1" applyBorder="1" applyAlignment="1" applyProtection="1">
      <alignment horizontal="left"/>
      <protection hidden="1"/>
    </xf>
    <xf numFmtId="0" fontId="5" fillId="0" borderId="0" xfId="192" applyFont="1" applyBorder="1" applyAlignment="1" applyProtection="1">
      <alignment horizontal="left"/>
      <protection hidden="1"/>
    </xf>
    <xf numFmtId="0" fontId="5" fillId="0" borderId="0" xfId="192" applyFont="1" applyBorder="1" applyAlignment="1" applyProtection="1">
      <alignment vertical="center"/>
      <protection hidden="1"/>
    </xf>
    <xf numFmtId="0" fontId="47" fillId="0" borderId="0" xfId="351" applyFont="1" applyBorder="1" applyAlignment="1" applyProtection="1">
      <alignment vertical="center"/>
      <protection hidden="1"/>
    </xf>
    <xf numFmtId="0" fontId="47" fillId="0" borderId="31" xfId="351" applyFont="1" applyFill="1" applyBorder="1" applyAlignment="1" applyProtection="1">
      <alignment vertical="center"/>
      <protection hidden="1"/>
    </xf>
    <xf numFmtId="0" fontId="7" fillId="0" borderId="0" xfId="351" applyFont="1" applyBorder="1" applyAlignment="1">
      <alignment/>
      <protection/>
    </xf>
    <xf numFmtId="0" fontId="7" fillId="0" borderId="31" xfId="351" applyFont="1" applyBorder="1" applyAlignment="1">
      <alignment/>
      <protection/>
    </xf>
    <xf numFmtId="0" fontId="47" fillId="0" borderId="0" xfId="351" applyFont="1" applyBorder="1" applyAlignment="1" applyProtection="1">
      <alignment horizontal="left"/>
      <protection hidden="1"/>
    </xf>
    <xf numFmtId="0" fontId="0" fillId="0" borderId="0" xfId="192" applyFont="1" applyBorder="1" applyAlignment="1">
      <alignment/>
      <protection/>
    </xf>
    <xf numFmtId="0" fontId="0" fillId="0" borderId="31" xfId="192" applyFont="1" applyBorder="1" applyAlignment="1">
      <alignment/>
      <protection/>
    </xf>
    <xf numFmtId="0" fontId="2" fillId="0" borderId="35" xfId="192" applyFont="1" applyBorder="1" applyAlignment="1" applyProtection="1">
      <alignment vertical="center"/>
      <protection hidden="1"/>
    </xf>
    <xf numFmtId="0" fontId="5" fillId="0" borderId="0" xfId="192" applyFont="1" applyBorder="1" applyAlignment="1" applyProtection="1">
      <alignment/>
      <protection hidden="1"/>
    </xf>
    <xf numFmtId="0" fontId="5" fillId="0" borderId="26" xfId="192" applyFont="1" applyBorder="1" applyAlignment="1" applyProtection="1">
      <alignment/>
      <protection hidden="1"/>
    </xf>
    <xf numFmtId="0" fontId="5" fillId="0" borderId="26" xfId="192" applyFont="1" applyBorder="1" applyAlignment="1">
      <alignment/>
      <protection/>
    </xf>
    <xf numFmtId="0" fontId="5" fillId="0" borderId="36" xfId="192" applyFont="1" applyBorder="1" applyAlignment="1" applyProtection="1">
      <alignment/>
      <protection hidden="1"/>
    </xf>
    <xf numFmtId="0" fontId="5" fillId="0" borderId="35" xfId="192" applyFont="1" applyBorder="1" applyAlignment="1" applyProtection="1">
      <alignment/>
      <protection hidden="1"/>
    </xf>
    <xf numFmtId="0" fontId="5" fillId="0" borderId="0" xfId="192" applyFont="1" applyBorder="1" applyAlignment="1">
      <alignment/>
      <protection/>
    </xf>
    <xf numFmtId="0" fontId="5" fillId="0" borderId="37" xfId="192" applyFont="1" applyFill="1" applyBorder="1" applyAlignment="1" applyProtection="1">
      <alignment horizontal="right" vertical="top" wrapText="1"/>
      <protection hidden="1"/>
    </xf>
    <xf numFmtId="0" fontId="5" fillId="0" borderId="38" xfId="192" applyFont="1" applyFill="1" applyBorder="1" applyAlignment="1" applyProtection="1">
      <alignment horizontal="right" vertical="top" wrapText="1"/>
      <protection hidden="1"/>
    </xf>
    <xf numFmtId="0" fontId="5" fillId="0" borderId="38" xfId="192" applyFont="1" applyFill="1" applyBorder="1" applyAlignment="1" applyProtection="1">
      <alignment/>
      <protection hidden="1"/>
    </xf>
    <xf numFmtId="0" fontId="5" fillId="0" borderId="39" xfId="192" applyFont="1" applyFill="1" applyBorder="1" applyAlignment="1" applyProtection="1">
      <alignment/>
      <protection hidden="1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164" fontId="2" fillId="0" borderId="29" xfId="0" applyNumberFormat="1" applyFont="1" applyFill="1" applyBorder="1" applyAlignment="1">
      <alignment horizontal="center" vertical="center"/>
    </xf>
    <xf numFmtId="3" fontId="8" fillId="0" borderId="30" xfId="0" applyNumberFormat="1" applyFont="1" applyFill="1" applyBorder="1" applyAlignment="1" applyProtection="1">
      <alignment vertical="center"/>
      <protection hidden="1"/>
    </xf>
    <xf numFmtId="164" fontId="2" fillId="0" borderId="24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8" fillId="0" borderId="24" xfId="0" applyNumberFormat="1" applyFont="1" applyFill="1" applyBorder="1" applyAlignment="1" applyProtection="1">
      <alignment vertical="center"/>
      <protection hidden="1"/>
    </xf>
    <xf numFmtId="3" fontId="8" fillId="77" borderId="24" xfId="0" applyNumberFormat="1" applyFont="1" applyFill="1" applyBorder="1" applyAlignment="1" applyProtection="1">
      <alignment vertical="center"/>
      <protection locked="0"/>
    </xf>
    <xf numFmtId="3" fontId="1" fillId="77" borderId="24" xfId="0" applyNumberFormat="1" applyFont="1" applyFill="1" applyBorder="1" applyAlignment="1" applyProtection="1">
      <alignment vertical="center"/>
      <protection locked="0"/>
    </xf>
    <xf numFmtId="9" fontId="0" fillId="0" borderId="0" xfId="200" applyFont="1" applyFill="1" applyAlignment="1">
      <alignment/>
    </xf>
    <xf numFmtId="3" fontId="8" fillId="0" borderId="24" xfId="0" applyNumberFormat="1" applyFont="1" applyFill="1" applyBorder="1" applyAlignment="1" applyProtection="1">
      <alignment vertical="center"/>
      <protection locked="0"/>
    </xf>
    <xf numFmtId="3" fontId="57" fillId="0" borderId="24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Alignment="1">
      <alignment/>
    </xf>
    <xf numFmtId="3" fontId="1" fillId="0" borderId="24" xfId="0" applyNumberFormat="1" applyFont="1" applyFill="1" applyBorder="1" applyAlignment="1" applyProtection="1">
      <alignment vertical="center"/>
      <protection hidden="1"/>
    </xf>
    <xf numFmtId="164" fontId="2" fillId="0" borderId="32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 applyProtection="1">
      <alignment vertical="center"/>
      <protection hidden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/>
    </xf>
    <xf numFmtId="3" fontId="1" fillId="0" borderId="25" xfId="0" applyNumberFormat="1" applyFont="1" applyFill="1" applyBorder="1" applyAlignment="1" applyProtection="1">
      <alignment vertical="center"/>
      <protection locked="0"/>
    </xf>
    <xf numFmtId="164" fontId="2" fillId="0" borderId="30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 applyProtection="1">
      <alignment vertical="center"/>
      <protection locked="0"/>
    </xf>
    <xf numFmtId="3" fontId="1" fillId="0" borderId="29" xfId="0" applyNumberFormat="1" applyFont="1" applyFill="1" applyBorder="1" applyAlignment="1" applyProtection="1">
      <alignment vertical="center"/>
      <protection locked="0"/>
    </xf>
    <xf numFmtId="164" fontId="2" fillId="0" borderId="2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49" fontId="2" fillId="0" borderId="11" xfId="192" applyNumberFormat="1" applyFont="1" applyFill="1" applyBorder="1" applyAlignment="1" applyProtection="1" quotePrefix="1">
      <alignment horizontal="center" vertical="center"/>
      <protection hidden="1" locked="0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14" fontId="2" fillId="0" borderId="0" xfId="351" applyNumberFormat="1" applyFont="1" applyAlignment="1">
      <alignment horizontal="right" wrapText="1"/>
      <protection/>
    </xf>
    <xf numFmtId="14" fontId="2" fillId="0" borderId="0" xfId="351" applyNumberFormat="1" applyFont="1" applyAlignment="1">
      <alignment horizontal="right"/>
      <protection/>
    </xf>
    <xf numFmtId="3" fontId="2" fillId="0" borderId="28" xfId="192" applyNumberFormat="1" applyFont="1" applyFill="1" applyBorder="1" applyAlignment="1" applyProtection="1">
      <alignment horizontal="right" vertical="center"/>
      <protection hidden="1" locked="0"/>
    </xf>
    <xf numFmtId="3" fontId="8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ont="1" applyFill="1" applyAlignment="1">
      <alignment/>
    </xf>
    <xf numFmtId="3" fontId="1" fillId="77" borderId="24" xfId="0" applyNumberFormat="1" applyFont="1" applyFill="1" applyBorder="1" applyAlignment="1" applyProtection="1">
      <alignment vertical="center"/>
      <protection locked="0"/>
    </xf>
    <xf numFmtId="0" fontId="34" fillId="0" borderId="42" xfId="192" applyFont="1" applyFill="1" applyBorder="1" applyAlignment="1">
      <alignment/>
      <protection/>
    </xf>
    <xf numFmtId="0" fontId="34" fillId="0" borderId="33" xfId="192" applyFont="1" applyFill="1" applyBorder="1" applyAlignment="1">
      <alignment/>
      <protection/>
    </xf>
    <xf numFmtId="0" fontId="5" fillId="0" borderId="0" xfId="192" applyFont="1" applyFill="1" applyBorder="1" applyAlignment="1" applyProtection="1">
      <alignment vertical="center"/>
      <protection hidden="1"/>
    </xf>
    <xf numFmtId="0" fontId="5" fillId="0" borderId="35" xfId="192" applyFont="1" applyFill="1" applyBorder="1" applyAlignment="1" applyProtection="1">
      <alignment horizontal="right" vertical="center" wrapText="1"/>
      <protection hidden="1"/>
    </xf>
    <xf numFmtId="0" fontId="5" fillId="0" borderId="31" xfId="192" applyFont="1" applyFill="1" applyBorder="1" applyAlignment="1" applyProtection="1">
      <alignment horizontal="right" wrapText="1"/>
      <protection hidden="1"/>
    </xf>
    <xf numFmtId="0" fontId="2" fillId="0" borderId="37" xfId="192" applyFont="1" applyFill="1" applyBorder="1" applyAlignment="1" applyProtection="1">
      <alignment horizontal="left" vertical="center"/>
      <protection hidden="1" locked="0"/>
    </xf>
    <xf numFmtId="0" fontId="2" fillId="0" borderId="38" xfId="192" applyFont="1" applyFill="1" applyBorder="1" applyAlignment="1" applyProtection="1">
      <alignment horizontal="left" vertical="center"/>
      <protection hidden="1" locked="0"/>
    </xf>
    <xf numFmtId="0" fontId="2" fillId="0" borderId="39" xfId="192" applyFont="1" applyFill="1" applyBorder="1" applyAlignment="1" applyProtection="1">
      <alignment horizontal="left" vertical="center"/>
      <protection hidden="1" locked="0"/>
    </xf>
    <xf numFmtId="49" fontId="2" fillId="0" borderId="37" xfId="192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38" xfId="192" applyNumberFormat="1" applyFont="1" applyFill="1" applyBorder="1" applyAlignment="1" applyProtection="1">
      <alignment horizontal="left" vertical="center"/>
      <protection hidden="1" locked="0"/>
    </xf>
    <xf numFmtId="49" fontId="2" fillId="0" borderId="39" xfId="192" applyNumberFormat="1" applyFont="1" applyFill="1" applyBorder="1" applyAlignment="1" applyProtection="1">
      <alignment horizontal="left" vertical="center"/>
      <protection hidden="1" locked="0"/>
    </xf>
    <xf numFmtId="0" fontId="2" fillId="0" borderId="37" xfId="192" applyFont="1" applyFill="1" applyBorder="1" applyAlignment="1" applyProtection="1" quotePrefix="1">
      <alignment horizontal="left" vertical="center"/>
      <protection hidden="1" locked="0"/>
    </xf>
    <xf numFmtId="49" fontId="2" fillId="0" borderId="37" xfId="192" applyNumberFormat="1" applyFont="1" applyFill="1" applyBorder="1" applyAlignment="1" applyProtection="1">
      <alignment horizontal="center" vertical="center"/>
      <protection hidden="1" locked="0"/>
    </xf>
    <xf numFmtId="49" fontId="2" fillId="0" borderId="39" xfId="192" applyNumberFormat="1" applyFont="1" applyFill="1" applyBorder="1" applyAlignment="1" applyProtection="1">
      <alignment horizontal="center" vertical="center"/>
      <protection hidden="1" locked="0"/>
    </xf>
    <xf numFmtId="0" fontId="5" fillId="0" borderId="38" xfId="192" applyFont="1" applyFill="1" applyBorder="1" applyAlignment="1">
      <alignment/>
      <protection/>
    </xf>
    <xf numFmtId="0" fontId="5" fillId="0" borderId="39" xfId="192" applyFont="1" applyFill="1" applyBorder="1" applyAlignment="1">
      <alignment/>
      <protection/>
    </xf>
    <xf numFmtId="0" fontId="5" fillId="0" borderId="43" xfId="192" applyFont="1" applyBorder="1" applyAlignment="1" applyProtection="1">
      <alignment horizontal="center" vertical="top"/>
      <protection hidden="1"/>
    </xf>
    <xf numFmtId="0" fontId="5" fillId="0" borderId="43" xfId="192" applyFont="1" applyBorder="1" applyAlignment="1">
      <alignment horizontal="center"/>
      <protection/>
    </xf>
    <xf numFmtId="0" fontId="5" fillId="0" borderId="44" xfId="192" applyFont="1" applyBorder="1" applyAlignment="1">
      <alignment/>
      <protection/>
    </xf>
    <xf numFmtId="0" fontId="5" fillId="0" borderId="38" xfId="192" applyFont="1" applyFill="1" applyBorder="1" applyAlignment="1" applyProtection="1">
      <alignment horizontal="center" vertical="top"/>
      <protection hidden="1"/>
    </xf>
    <xf numFmtId="0" fontId="5" fillId="0" borderId="38" xfId="192" applyFont="1" applyFill="1" applyBorder="1" applyAlignment="1" applyProtection="1">
      <alignment horizontal="center"/>
      <protection hidden="1"/>
    </xf>
    <xf numFmtId="49" fontId="48" fillId="0" borderId="37" xfId="151" applyNumberFormat="1" applyFont="1" applyFill="1" applyBorder="1" applyAlignment="1" applyProtection="1" quotePrefix="1">
      <alignment horizontal="left" vertical="center"/>
      <protection hidden="1" locked="0"/>
    </xf>
    <xf numFmtId="49" fontId="2" fillId="0" borderId="38" xfId="0" applyNumberFormat="1" applyFont="1" applyFill="1" applyBorder="1" applyAlignment="1" applyProtection="1">
      <alignment horizontal="left" vertical="center"/>
      <protection hidden="1" locked="0"/>
    </xf>
    <xf numFmtId="49" fontId="2" fillId="0" borderId="39" xfId="0" applyNumberFormat="1" applyFont="1" applyFill="1" applyBorder="1" applyAlignment="1" applyProtection="1">
      <alignment horizontal="left" vertical="center"/>
      <protection hidden="1" locked="0"/>
    </xf>
    <xf numFmtId="0" fontId="5" fillId="0" borderId="35" xfId="192" applyFont="1" applyFill="1" applyBorder="1" applyAlignment="1" applyProtection="1">
      <alignment horizontal="right" vertical="center"/>
      <protection hidden="1"/>
    </xf>
    <xf numFmtId="0" fontId="5" fillId="0" borderId="31" xfId="192" applyFont="1" applyFill="1" applyBorder="1" applyAlignment="1" applyProtection="1">
      <alignment horizontal="right"/>
      <protection hidden="1"/>
    </xf>
    <xf numFmtId="49" fontId="2" fillId="0" borderId="37" xfId="0" applyNumberFormat="1" applyFont="1" applyFill="1" applyBorder="1" applyAlignment="1" applyProtection="1">
      <alignment horizontal="left" vertical="center"/>
      <protection hidden="1" locked="0"/>
    </xf>
    <xf numFmtId="49" fontId="2" fillId="0" borderId="38" xfId="0" applyNumberFormat="1" applyFont="1" applyFill="1" applyBorder="1" applyAlignment="1" applyProtection="1">
      <alignment horizontal="left" vertical="center"/>
      <protection hidden="1" locked="0"/>
    </xf>
    <xf numFmtId="0" fontId="5" fillId="0" borderId="39" xfId="0" applyFont="1" applyFill="1" applyBorder="1" applyAlignment="1">
      <alignment horizontal="left" vertical="center"/>
    </xf>
    <xf numFmtId="0" fontId="53" fillId="0" borderId="0" xfId="351" applyFont="1" applyBorder="1" applyAlignment="1" applyProtection="1">
      <alignment horizontal="left"/>
      <protection hidden="1"/>
    </xf>
    <xf numFmtId="0" fontId="23" fillId="0" borderId="0" xfId="351" applyFont="1" applyBorder="1" applyAlignment="1">
      <alignment/>
      <protection/>
    </xf>
    <xf numFmtId="0" fontId="47" fillId="0" borderId="0" xfId="351" applyFont="1" applyBorder="1" applyAlignment="1" applyProtection="1" quotePrefix="1">
      <alignment horizontal="left"/>
      <protection hidden="1"/>
    </xf>
    <xf numFmtId="0" fontId="7" fillId="0" borderId="0" xfId="351" applyFont="1" applyBorder="1" applyAlignment="1">
      <alignment/>
      <protection/>
    </xf>
    <xf numFmtId="0" fontId="7" fillId="0" borderId="31" xfId="351" applyFont="1" applyBorder="1" applyAlignment="1">
      <alignment/>
      <protection/>
    </xf>
    <xf numFmtId="0" fontId="5" fillId="0" borderId="0" xfId="192" applyFont="1" applyFill="1" applyBorder="1" applyAlignment="1" applyProtection="1">
      <alignment horizontal="center" vertical="top"/>
      <protection hidden="1"/>
    </xf>
    <xf numFmtId="0" fontId="5" fillId="0" borderId="0" xfId="192" applyFont="1" applyFill="1" applyBorder="1" applyAlignment="1" applyProtection="1">
      <alignment horizontal="center"/>
      <protection hidden="1"/>
    </xf>
    <xf numFmtId="0" fontId="5" fillId="0" borderId="33" xfId="192" applyFont="1" applyFill="1" applyBorder="1" applyAlignment="1" applyProtection="1">
      <alignment horizontal="center"/>
      <protection hidden="1"/>
    </xf>
    <xf numFmtId="0" fontId="2" fillId="0" borderId="37" xfId="192" applyFont="1" applyFill="1" applyBorder="1" applyAlignment="1" applyProtection="1">
      <alignment horizontal="right" vertical="center"/>
      <protection hidden="1" locked="0"/>
    </xf>
    <xf numFmtId="0" fontId="5" fillId="0" borderId="0" xfId="192" applyFont="1" applyFill="1" applyBorder="1" applyAlignment="1" applyProtection="1">
      <alignment vertical="top" wrapText="1"/>
      <protection hidden="1"/>
    </xf>
    <xf numFmtId="0" fontId="5" fillId="0" borderId="0" xfId="192" applyFont="1" applyFill="1" applyBorder="1" applyAlignment="1" applyProtection="1">
      <alignment wrapText="1"/>
      <protection hidden="1"/>
    </xf>
    <xf numFmtId="0" fontId="5" fillId="0" borderId="35" xfId="192" applyFont="1" applyFill="1" applyBorder="1" applyAlignment="1" applyProtection="1">
      <alignment horizontal="center" vertical="center"/>
      <protection hidden="1"/>
    </xf>
    <xf numFmtId="0" fontId="5" fillId="0" borderId="0" xfId="192" applyFont="1" applyFill="1" applyBorder="1" applyAlignment="1">
      <alignment horizontal="center" vertical="center"/>
      <protection/>
    </xf>
    <xf numFmtId="0" fontId="5" fillId="0" borderId="0" xfId="192" applyFont="1" applyFill="1" applyBorder="1" applyAlignment="1">
      <alignment horizontal="center"/>
      <protection/>
    </xf>
    <xf numFmtId="0" fontId="5" fillId="0" borderId="0" xfId="192" applyFont="1" applyFill="1" applyBorder="1" applyAlignment="1">
      <alignment horizontal="center" vertical="center"/>
      <protection/>
    </xf>
    <xf numFmtId="0" fontId="5" fillId="0" borderId="0" xfId="192" applyFont="1" applyFill="1" applyBorder="1" applyAlignment="1">
      <alignment vertical="center"/>
      <protection/>
    </xf>
    <xf numFmtId="0" fontId="5" fillId="0" borderId="0" xfId="192" applyFont="1" applyFill="1" applyBorder="1" applyAlignment="1">
      <alignment horizontal="center"/>
      <protection/>
    </xf>
    <xf numFmtId="0" fontId="5" fillId="0" borderId="31" xfId="192" applyFont="1" applyFill="1" applyBorder="1" applyAlignment="1">
      <alignment horizontal="center"/>
      <protection/>
    </xf>
    <xf numFmtId="0" fontId="2" fillId="0" borderId="37" xfId="0" applyFont="1" applyFill="1" applyBorder="1" applyAlignment="1" applyProtection="1">
      <alignment horizontal="left" vertical="center"/>
      <protection hidden="1" locked="0"/>
    </xf>
    <xf numFmtId="0" fontId="5" fillId="0" borderId="38" xfId="0" applyFont="1" applyFill="1" applyBorder="1" applyAlignment="1">
      <alignment horizontal="left"/>
    </xf>
    <xf numFmtId="0" fontId="5" fillId="0" borderId="39" xfId="0" applyFont="1" applyFill="1" applyBorder="1" applyAlignment="1">
      <alignment horizontal="left"/>
    </xf>
    <xf numFmtId="0" fontId="5" fillId="0" borderId="0" xfId="192" applyFont="1" applyFill="1" applyBorder="1" applyAlignment="1" applyProtection="1">
      <alignment horizontal="right" vertical="center"/>
      <protection hidden="1"/>
    </xf>
    <xf numFmtId="0" fontId="3" fillId="0" borderId="37" xfId="151" applyFont="1" applyFill="1" applyBorder="1" applyAlignment="1" applyProtection="1">
      <alignment/>
      <protection hidden="1" locked="0"/>
    </xf>
    <xf numFmtId="0" fontId="2" fillId="0" borderId="38" xfId="0" applyFont="1" applyFill="1" applyBorder="1" applyAlignment="1" applyProtection="1">
      <alignment/>
      <protection hidden="1" locked="0"/>
    </xf>
    <xf numFmtId="0" fontId="2" fillId="0" borderId="39" xfId="0" applyFont="1" applyFill="1" applyBorder="1" applyAlignment="1" applyProtection="1">
      <alignment/>
      <protection hidden="1" locked="0"/>
    </xf>
    <xf numFmtId="0" fontId="5" fillId="0" borderId="0" xfId="192" applyFont="1" applyFill="1" applyBorder="1" applyAlignment="1" applyProtection="1">
      <alignment horizontal="right"/>
      <protection hidden="1"/>
    </xf>
    <xf numFmtId="0" fontId="5" fillId="0" borderId="38" xfId="192" applyFont="1" applyFill="1" applyBorder="1" applyAlignment="1">
      <alignment horizontal="left" vertical="center"/>
      <protection/>
    </xf>
    <xf numFmtId="0" fontId="5" fillId="0" borderId="39" xfId="192" applyFont="1" applyFill="1" applyBorder="1" applyAlignment="1">
      <alignment horizontal="left" vertical="center"/>
      <protection/>
    </xf>
    <xf numFmtId="0" fontId="2" fillId="0" borderId="38" xfId="192" applyFont="1" applyFill="1" applyBorder="1" applyAlignment="1" applyProtection="1">
      <alignment/>
      <protection hidden="1" locked="0"/>
    </xf>
    <xf numFmtId="0" fontId="2" fillId="0" borderId="39" xfId="192" applyFont="1" applyFill="1" applyBorder="1" applyAlignment="1" applyProtection="1">
      <alignment/>
      <protection hidden="1" locked="0"/>
    </xf>
    <xf numFmtId="1" fontId="2" fillId="0" borderId="37" xfId="192" applyNumberFormat="1" applyFont="1" applyFill="1" applyBorder="1" applyAlignment="1" applyProtection="1">
      <alignment horizontal="center" vertical="center"/>
      <protection hidden="1" locked="0"/>
    </xf>
    <xf numFmtId="1" fontId="2" fillId="0" borderId="39" xfId="192" applyNumberFormat="1" applyFont="1" applyFill="1" applyBorder="1" applyAlignment="1" applyProtection="1">
      <alignment horizontal="center" vertical="center"/>
      <protection hidden="1" locked="0"/>
    </xf>
    <xf numFmtId="0" fontId="5" fillId="0" borderId="0" xfId="192" applyFont="1" applyFill="1" applyBorder="1" applyAlignment="1" applyProtection="1">
      <alignment horizontal="right" wrapText="1"/>
      <protection hidden="1"/>
    </xf>
    <xf numFmtId="0" fontId="5" fillId="0" borderId="35" xfId="192" applyFont="1" applyFill="1" applyBorder="1" applyAlignment="1" applyProtection="1">
      <alignment horizontal="right" wrapText="1"/>
      <protection hidden="1"/>
    </xf>
    <xf numFmtId="0" fontId="2" fillId="0" borderId="35" xfId="192" applyFont="1" applyFill="1" applyBorder="1" applyAlignment="1" applyProtection="1">
      <alignment horizontal="left" vertical="center" wrapText="1"/>
      <protection hidden="1"/>
    </xf>
    <xf numFmtId="0" fontId="2" fillId="0" borderId="0" xfId="192" applyFont="1" applyFill="1" applyBorder="1" applyAlignment="1" applyProtection="1">
      <alignment horizontal="left" vertical="center" wrapText="1"/>
      <protection hidden="1"/>
    </xf>
    <xf numFmtId="0" fontId="2" fillId="0" borderId="31" xfId="192" applyFont="1" applyFill="1" applyBorder="1" applyAlignment="1" applyProtection="1">
      <alignment horizontal="left" vertical="center" wrapText="1"/>
      <protection hidden="1"/>
    </xf>
    <xf numFmtId="0" fontId="51" fillId="0" borderId="35" xfId="192" applyFont="1" applyFill="1" applyBorder="1" applyAlignment="1" applyProtection="1" quotePrefix="1">
      <alignment horizontal="center" vertical="center" wrapText="1"/>
      <protection hidden="1"/>
    </xf>
    <xf numFmtId="0" fontId="51" fillId="0" borderId="0" xfId="192" applyFont="1" applyFill="1" applyBorder="1" applyAlignment="1" applyProtection="1">
      <alignment horizontal="center" vertical="center" wrapText="1"/>
      <protection hidden="1"/>
    </xf>
    <xf numFmtId="0" fontId="51" fillId="0" borderId="31" xfId="192" applyFont="1" applyFill="1" applyBorder="1" applyAlignment="1" applyProtection="1">
      <alignment horizontal="center" vertical="center" wrapText="1"/>
      <protection hidden="1"/>
    </xf>
    <xf numFmtId="0" fontId="1" fillId="0" borderId="35" xfId="192" applyFont="1" applyFill="1" applyBorder="1" applyAlignment="1" applyProtection="1">
      <alignment horizontal="right" vertical="center" wrapText="1"/>
      <protection hidden="1"/>
    </xf>
    <xf numFmtId="0" fontId="1" fillId="0" borderId="31" xfId="192" applyFont="1" applyFill="1" applyBorder="1" applyAlignment="1" applyProtection="1">
      <alignment horizontal="right" wrapText="1"/>
      <protection hidden="1"/>
    </xf>
    <xf numFmtId="14" fontId="2" fillId="0" borderId="27" xfId="0" applyNumberFormat="1" applyFont="1" applyFill="1" applyBorder="1" applyAlignment="1" applyProtection="1" quotePrefix="1">
      <alignment horizontal="center" vertical="center"/>
      <protection hidden="1" locked="0"/>
    </xf>
    <xf numFmtId="14" fontId="2" fillId="0" borderId="45" xfId="0" applyNumberFormat="1" applyFont="1" applyFill="1" applyBorder="1" applyAlignment="1" applyProtection="1">
      <alignment horizontal="center" vertical="center"/>
      <protection hidden="1" locked="0"/>
    </xf>
    <xf numFmtId="0" fontId="34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38" xfId="0" applyFont="1" applyFill="1" applyBorder="1" applyAlignment="1" applyProtection="1" quotePrefix="1">
      <alignment horizontal="center" vertical="top" wrapText="1"/>
      <protection hidden="1"/>
    </xf>
    <xf numFmtId="0" fontId="6" fillId="0" borderId="38" xfId="0" applyFont="1" applyFill="1" applyBorder="1" applyAlignment="1" applyProtection="1">
      <alignment horizontal="center" vertical="top" wrapText="1"/>
      <protection hidden="1"/>
    </xf>
    <xf numFmtId="0" fontId="6" fillId="0" borderId="27" xfId="0" applyFont="1" applyFill="1" applyBorder="1" applyAlignment="1" applyProtection="1">
      <alignment vertical="center" wrapText="1"/>
      <protection hidden="1"/>
    </xf>
    <xf numFmtId="0" fontId="6" fillId="0" borderId="46" xfId="0" applyFont="1" applyFill="1" applyBorder="1" applyAlignment="1" applyProtection="1">
      <alignment vertical="center" wrapText="1"/>
      <protection hidden="1"/>
    </xf>
    <xf numFmtId="0" fontId="6" fillId="0" borderId="45" xfId="0" applyFont="1" applyFill="1" applyBorder="1" applyAlignment="1" applyProtection="1">
      <alignment vertical="center" wrapTex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2" fillId="0" borderId="46" xfId="0" applyFont="1" applyFill="1" applyBorder="1" applyAlignment="1" applyProtection="1">
      <alignment horizontal="center" vertical="center" wrapText="1"/>
      <protection hidden="1"/>
    </xf>
    <xf numFmtId="0" fontId="2" fillId="0" borderId="45" xfId="0" applyFont="1" applyFill="1" applyBorder="1" applyAlignment="1" applyProtection="1">
      <alignment horizontal="center" vertical="center" wrapText="1"/>
      <protection hidden="1"/>
    </xf>
    <xf numFmtId="0" fontId="8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5" fillId="0" borderId="48" xfId="0" applyFont="1" applyFill="1" applyBorder="1" applyAlignment="1">
      <alignment horizontal="left" vertical="center" wrapText="1" indent="1"/>
    </xf>
    <xf numFmtId="0" fontId="5" fillId="0" borderId="49" xfId="0" applyFont="1" applyFill="1" applyBorder="1" applyAlignment="1">
      <alignment horizontal="left" vertical="center" wrapText="1" indent="1"/>
    </xf>
    <xf numFmtId="0" fontId="5" fillId="0" borderId="50" xfId="0" applyFont="1" applyFill="1" applyBorder="1" applyAlignment="1">
      <alignment horizontal="left" vertical="center" wrapText="1" indent="1"/>
    </xf>
    <xf numFmtId="0" fontId="5" fillId="0" borderId="51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vertical="center" wrapText="1"/>
    </xf>
    <xf numFmtId="0" fontId="35" fillId="0" borderId="0" xfId="0" applyFont="1" applyFill="1" applyAlignment="1">
      <alignment vertical="center"/>
    </xf>
    <xf numFmtId="0" fontId="50" fillId="0" borderId="0" xfId="0" applyFont="1" applyFill="1" applyBorder="1" applyAlignment="1">
      <alignment vertical="center" wrapText="1"/>
    </xf>
    <xf numFmtId="0" fontId="50" fillId="0" borderId="0" xfId="0" applyFont="1" applyFill="1" applyAlignment="1">
      <alignment vertical="center"/>
    </xf>
    <xf numFmtId="0" fontId="2" fillId="0" borderId="54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38" xfId="0" applyFont="1" applyFill="1" applyBorder="1" applyAlignment="1" applyProtection="1">
      <alignment horizontal="left" vertical="center" wrapText="1"/>
      <protection hidden="1"/>
    </xf>
    <xf numFmtId="0" fontId="2" fillId="0" borderId="47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50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 indent="1"/>
    </xf>
    <xf numFmtId="0" fontId="5" fillId="0" borderId="49" xfId="0" applyFont="1" applyFill="1" applyBorder="1" applyAlignment="1">
      <alignment horizontal="left" vertical="center" wrapText="1" indent="1"/>
    </xf>
    <xf numFmtId="0" fontId="5" fillId="0" borderId="50" xfId="0" applyFont="1" applyFill="1" applyBorder="1" applyAlignment="1">
      <alignment horizontal="left" vertical="center" wrapText="1" indent="1"/>
    </xf>
    <xf numFmtId="0" fontId="5" fillId="0" borderId="54" xfId="0" applyFont="1" applyFill="1" applyBorder="1" applyAlignment="1">
      <alignment horizontal="left" vertical="center" wrapText="1" indent="1"/>
    </xf>
    <xf numFmtId="0" fontId="5" fillId="0" borderId="55" xfId="0" applyFont="1" applyFill="1" applyBorder="1" applyAlignment="1">
      <alignment horizontal="left" vertical="center" wrapText="1" indent="1"/>
    </xf>
    <xf numFmtId="0" fontId="5" fillId="0" borderId="56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57" xfId="0" applyFont="1" applyFill="1" applyBorder="1" applyAlignment="1">
      <alignment horizontal="left" vertical="center" wrapText="1"/>
    </xf>
    <xf numFmtId="0" fontId="2" fillId="0" borderId="58" xfId="0" applyFont="1" applyFill="1" applyBorder="1" applyAlignment="1">
      <alignment horizontal="left" vertical="center" wrapText="1"/>
    </xf>
    <xf numFmtId="0" fontId="2" fillId="0" borderId="59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 quotePrefix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34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51" xfId="0" applyFont="1" applyFill="1" applyBorder="1" applyAlignment="1">
      <alignment horizontal="left" vertical="center" wrapText="1" indent="1"/>
    </xf>
    <xf numFmtId="0" fontId="2" fillId="0" borderId="52" xfId="0" applyFont="1" applyFill="1" applyBorder="1" applyAlignment="1">
      <alignment horizontal="left" vertical="center" wrapText="1" indent="1"/>
    </xf>
    <xf numFmtId="0" fontId="2" fillId="0" borderId="5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 applyProtection="1">
      <alignment vertical="center" wrapText="1"/>
      <protection hidden="1"/>
    </xf>
    <xf numFmtId="0" fontId="8" fillId="0" borderId="46" xfId="0" applyFont="1" applyFill="1" applyBorder="1" applyAlignment="1" applyProtection="1">
      <alignment vertical="center" wrapText="1"/>
      <protection hidden="1"/>
    </xf>
    <xf numFmtId="0" fontId="8" fillId="0" borderId="45" xfId="0" applyFont="1" applyFill="1" applyBorder="1" applyAlignment="1" applyProtection="1">
      <alignment vertical="center" wrapText="1"/>
      <protection hidden="1"/>
    </xf>
    <xf numFmtId="0" fontId="34" fillId="0" borderId="0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 quotePrefix="1">
      <alignment horizontal="center" vertical="top" wrapText="1"/>
    </xf>
    <xf numFmtId="0" fontId="6" fillId="0" borderId="38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0" fontId="5" fillId="0" borderId="47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51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vertical="center" wrapText="1"/>
    </xf>
    <xf numFmtId="0" fontId="34" fillId="0" borderId="0" xfId="35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0" fillId="0" borderId="46" xfId="0" applyFont="1" applyFill="1" applyBorder="1" applyAlignment="1">
      <alignment vertical="center" wrapText="1"/>
    </xf>
    <xf numFmtId="0" fontId="0" fillId="0" borderId="45" xfId="0" applyFont="1" applyFill="1" applyBorder="1" applyAlignment="1">
      <alignment vertical="center" wrapText="1"/>
    </xf>
    <xf numFmtId="0" fontId="6" fillId="0" borderId="0" xfId="351" applyFont="1" applyFill="1" applyBorder="1" applyAlignment="1" applyProtection="1">
      <alignment horizontal="center" vertical="center"/>
      <protection hidden="1"/>
    </xf>
    <xf numFmtId="14" fontId="6" fillId="0" borderId="0" xfId="35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351" applyFont="1" applyFill="1" applyBorder="1" applyAlignment="1">
      <alignment vertical="center"/>
      <protection/>
    </xf>
    <xf numFmtId="0" fontId="2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 quotePrefix="1">
      <alignment horizontal="left" wrapText="1"/>
    </xf>
    <xf numFmtId="0" fontId="0" fillId="0" borderId="0" xfId="0" applyFont="1" applyAlignment="1">
      <alignment wrapText="1"/>
    </xf>
    <xf numFmtId="0" fontId="0" fillId="0" borderId="0" xfId="351" applyFont="1" applyBorder="1" applyAlignment="1" quotePrefix="1">
      <alignment horizontal="left" vertical="top" wrapText="1"/>
      <protection/>
    </xf>
    <xf numFmtId="0" fontId="7" fillId="0" borderId="0" xfId="351" applyFont="1" applyAlignment="1">
      <alignment/>
      <protection/>
    </xf>
    <xf numFmtId="0" fontId="2" fillId="0" borderId="0" xfId="351" applyFont="1" applyAlignment="1">
      <alignment horizontal="center" wrapText="1"/>
      <protection/>
    </xf>
    <xf numFmtId="0" fontId="2" fillId="0" borderId="0" xfId="351" applyFont="1" applyBorder="1" applyAlignment="1">
      <alignment horizontal="left" wrapText="1"/>
      <protection/>
    </xf>
    <xf numFmtId="0" fontId="2" fillId="0" borderId="0" xfId="351" applyFont="1" applyBorder="1" applyAlignment="1">
      <alignment horizontal="left" wrapText="1"/>
      <protection/>
    </xf>
    <xf numFmtId="0" fontId="34" fillId="0" borderId="0" xfId="351" applyFont="1" applyAlignment="1">
      <alignment/>
      <protection/>
    </xf>
    <xf numFmtId="0" fontId="2" fillId="0" borderId="0" xfId="351" applyFont="1" applyBorder="1" applyAlignment="1">
      <alignment horizontal="center" wrapText="1"/>
      <protection/>
    </xf>
    <xf numFmtId="0" fontId="2" fillId="0" borderId="0" xfId="351" applyFont="1" applyBorder="1" applyAlignment="1">
      <alignment horizontal="center" wrapText="1"/>
      <protection/>
    </xf>
  </cellXfs>
  <cellStyles count="350">
    <cellStyle name="Normal" xfId="0"/>
    <cellStyle name="_Raspodjela 07 2007 EGS" xfId="15"/>
    <cellStyle name="_Related parties Year end balances for 2011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1 - 20%" xfId="36"/>
    <cellStyle name="Accent1 - 40%" xfId="37"/>
    <cellStyle name="Accent1 - 60%" xfId="38"/>
    <cellStyle name="Accent1 10" xfId="39"/>
    <cellStyle name="Accent1 2" xfId="40"/>
    <cellStyle name="Accent1 3" xfId="41"/>
    <cellStyle name="Accent1 4" xfId="42"/>
    <cellStyle name="Accent1 5" xfId="43"/>
    <cellStyle name="Accent1 6" xfId="44"/>
    <cellStyle name="Accent1 7" xfId="45"/>
    <cellStyle name="Accent1 8" xfId="46"/>
    <cellStyle name="Accent1 9" xfId="47"/>
    <cellStyle name="Accent2" xfId="48"/>
    <cellStyle name="Accent2 - 20%" xfId="49"/>
    <cellStyle name="Accent2 - 40%" xfId="50"/>
    <cellStyle name="Accent2 - 60%" xfId="51"/>
    <cellStyle name="Accent2 10" xfId="52"/>
    <cellStyle name="Accent2 2" xfId="53"/>
    <cellStyle name="Accent2 3" xfId="54"/>
    <cellStyle name="Accent2 4" xfId="55"/>
    <cellStyle name="Accent2 5" xfId="56"/>
    <cellStyle name="Accent2 6" xfId="57"/>
    <cellStyle name="Accent2 7" xfId="58"/>
    <cellStyle name="Accent2 8" xfId="59"/>
    <cellStyle name="Accent2 9" xfId="60"/>
    <cellStyle name="Accent3" xfId="61"/>
    <cellStyle name="Accent3 - 20%" xfId="62"/>
    <cellStyle name="Accent3 - 40%" xfId="63"/>
    <cellStyle name="Accent3 - 60%" xfId="64"/>
    <cellStyle name="Accent3 10" xfId="65"/>
    <cellStyle name="Accent3 2" xfId="66"/>
    <cellStyle name="Accent3 3" xfId="67"/>
    <cellStyle name="Accent3 4" xfId="68"/>
    <cellStyle name="Accent3 5" xfId="69"/>
    <cellStyle name="Accent3 6" xfId="70"/>
    <cellStyle name="Accent3 7" xfId="71"/>
    <cellStyle name="Accent3 8" xfId="72"/>
    <cellStyle name="Accent3 9" xfId="73"/>
    <cellStyle name="Accent4" xfId="74"/>
    <cellStyle name="Accent4 - 20%" xfId="75"/>
    <cellStyle name="Accent4 - 40%" xfId="76"/>
    <cellStyle name="Accent4 - 60%" xfId="77"/>
    <cellStyle name="Accent4 10" xfId="78"/>
    <cellStyle name="Accent4 2" xfId="79"/>
    <cellStyle name="Accent4 3" xfId="80"/>
    <cellStyle name="Accent4 4" xfId="81"/>
    <cellStyle name="Accent4 5" xfId="82"/>
    <cellStyle name="Accent4 6" xfId="83"/>
    <cellStyle name="Accent4 7" xfId="84"/>
    <cellStyle name="Accent4 8" xfId="85"/>
    <cellStyle name="Accent4 9" xfId="86"/>
    <cellStyle name="Accent5" xfId="87"/>
    <cellStyle name="Accent5 - 20%" xfId="88"/>
    <cellStyle name="Accent5 - 40%" xfId="89"/>
    <cellStyle name="Accent5 - 60%" xfId="90"/>
    <cellStyle name="Accent5 10" xfId="91"/>
    <cellStyle name="Accent5 2" xfId="92"/>
    <cellStyle name="Accent5 3" xfId="93"/>
    <cellStyle name="Accent5 4" xfId="94"/>
    <cellStyle name="Accent5 5" xfId="95"/>
    <cellStyle name="Accent5 6" xfId="96"/>
    <cellStyle name="Accent5 7" xfId="97"/>
    <cellStyle name="Accent5 8" xfId="98"/>
    <cellStyle name="Accent5 9" xfId="99"/>
    <cellStyle name="Accent6" xfId="100"/>
    <cellStyle name="Accent6 - 20%" xfId="101"/>
    <cellStyle name="Accent6 - 40%" xfId="102"/>
    <cellStyle name="Accent6 - 60%" xfId="103"/>
    <cellStyle name="Accent6 10" xfId="104"/>
    <cellStyle name="Accent6 2" xfId="105"/>
    <cellStyle name="Accent6 3" xfId="106"/>
    <cellStyle name="Accent6 4" xfId="107"/>
    <cellStyle name="Accent6 5" xfId="108"/>
    <cellStyle name="Accent6 6" xfId="109"/>
    <cellStyle name="Accent6 7" xfId="110"/>
    <cellStyle name="Accent6 8" xfId="111"/>
    <cellStyle name="Accent6 9" xfId="112"/>
    <cellStyle name="Bad" xfId="113"/>
    <cellStyle name="Bad 2" xfId="114"/>
    <cellStyle name="Bad 3" xfId="115"/>
    <cellStyle name="Calculation" xfId="116"/>
    <cellStyle name="Calculation 2" xfId="117"/>
    <cellStyle name="Calculation 3" xfId="118"/>
    <cellStyle name="Check Cell" xfId="119"/>
    <cellStyle name="Check Cell 2" xfId="120"/>
    <cellStyle name="Check Cell 3" xfId="121"/>
    <cellStyle name="Comma" xfId="122"/>
    <cellStyle name="Comma [0]" xfId="123"/>
    <cellStyle name="Comma 2" xfId="124"/>
    <cellStyle name="Comma 3" xfId="125"/>
    <cellStyle name="Currency" xfId="126"/>
    <cellStyle name="Currency [0]" xfId="127"/>
    <cellStyle name="Emphasis 1" xfId="128"/>
    <cellStyle name="Emphasis 2" xfId="129"/>
    <cellStyle name="Emphasis 3" xfId="130"/>
    <cellStyle name="Explanatory Text" xfId="131"/>
    <cellStyle name="Followed Hyperlink" xfId="132"/>
    <cellStyle name="Good" xfId="133"/>
    <cellStyle name="Good 2" xfId="134"/>
    <cellStyle name="Good 3" xfId="135"/>
    <cellStyle name="Grey" xfId="136"/>
    <cellStyle name="Grey 2" xfId="137"/>
    <cellStyle name="Header - Style1" xfId="138"/>
    <cellStyle name="Heading" xfId="139"/>
    <cellStyle name="Heading 1" xfId="140"/>
    <cellStyle name="Heading 1 2" xfId="141"/>
    <cellStyle name="Heading 2" xfId="142"/>
    <cellStyle name="Heading 2 2" xfId="143"/>
    <cellStyle name="Heading 2 3" xfId="144"/>
    <cellStyle name="Heading 3" xfId="145"/>
    <cellStyle name="Heading 3 2" xfId="146"/>
    <cellStyle name="Heading 3 3" xfId="147"/>
    <cellStyle name="Heading 4" xfId="148"/>
    <cellStyle name="Heading 4 2" xfId="149"/>
    <cellStyle name="Heading 5" xfId="150"/>
    <cellStyle name="Hyperlink" xfId="151"/>
    <cellStyle name="Input" xfId="152"/>
    <cellStyle name="Input [yellow]" xfId="153"/>
    <cellStyle name="Input [yellow] 2" xfId="154"/>
    <cellStyle name="Input 2" xfId="155"/>
    <cellStyle name="Input 3" xfId="156"/>
    <cellStyle name="Linked Cell" xfId="157"/>
    <cellStyle name="Linked Cell 2" xfId="158"/>
    <cellStyle name="Linked Cell 3" xfId="159"/>
    <cellStyle name="Neutral" xfId="160"/>
    <cellStyle name="Neutral 2" xfId="161"/>
    <cellStyle name="Neutral 3" xfId="162"/>
    <cellStyle name="Normal - Style1" xfId="163"/>
    <cellStyle name="Normal 10" xfId="164"/>
    <cellStyle name="Normal 11" xfId="165"/>
    <cellStyle name="Normal 12" xfId="166"/>
    <cellStyle name="Normal 13" xfId="167"/>
    <cellStyle name="Normal 14" xfId="168"/>
    <cellStyle name="Normal 15" xfId="169"/>
    <cellStyle name="Normal 16" xfId="170"/>
    <cellStyle name="Normal 17" xfId="171"/>
    <cellStyle name="Normal 18" xfId="172"/>
    <cellStyle name="Normal 18 2" xfId="173"/>
    <cellStyle name="Normal 19" xfId="174"/>
    <cellStyle name="Normal 2" xfId="175"/>
    <cellStyle name="Normal 20" xfId="176"/>
    <cellStyle name="Normal 21" xfId="177"/>
    <cellStyle name="Normal 22" xfId="178"/>
    <cellStyle name="Normal 23" xfId="179"/>
    <cellStyle name="Normal 24" xfId="180"/>
    <cellStyle name="Normal 25" xfId="181"/>
    <cellStyle name="Normal 26" xfId="182"/>
    <cellStyle name="Normal 3" xfId="183"/>
    <cellStyle name="Normal 4" xfId="184"/>
    <cellStyle name="Normal 5" xfId="185"/>
    <cellStyle name="Normal 6" xfId="186"/>
    <cellStyle name="Normal 7" xfId="187"/>
    <cellStyle name="Normal 7 2" xfId="188"/>
    <cellStyle name="Normal 8" xfId="189"/>
    <cellStyle name="Normal 9" xfId="190"/>
    <cellStyle name="Normal_ERNT TFI-POD Q3-2010_HR_FINAL" xfId="191"/>
    <cellStyle name="Normal_TFI-POD" xfId="192"/>
    <cellStyle name="Note" xfId="193"/>
    <cellStyle name="Note 2" xfId="194"/>
    <cellStyle name="Note 3" xfId="195"/>
    <cellStyle name="Obično_Knjiga2" xfId="196"/>
    <cellStyle name="Output" xfId="197"/>
    <cellStyle name="Output 2" xfId="198"/>
    <cellStyle name="Output 3" xfId="199"/>
    <cellStyle name="Percent" xfId="200"/>
    <cellStyle name="Percent [2]" xfId="201"/>
    <cellStyle name="Percent [2] 2" xfId="202"/>
    <cellStyle name="Percent 2" xfId="203"/>
    <cellStyle name="Percent 3" xfId="204"/>
    <cellStyle name="SAPBEXaggData" xfId="205"/>
    <cellStyle name="SAPBEXaggData 2" xfId="206"/>
    <cellStyle name="SAPBEXaggData 3" xfId="207"/>
    <cellStyle name="SAPBEXaggData 4" xfId="208"/>
    <cellStyle name="SAPBEXaggDataEmph" xfId="209"/>
    <cellStyle name="SAPBEXaggDataEmph 2" xfId="210"/>
    <cellStyle name="SAPBEXaggDataEmph 3" xfId="211"/>
    <cellStyle name="SAPBEXaggItem" xfId="212"/>
    <cellStyle name="SAPBEXaggItem 2" xfId="213"/>
    <cellStyle name="SAPBEXaggItem 3" xfId="214"/>
    <cellStyle name="SAPBEXaggItem 4" xfId="215"/>
    <cellStyle name="SAPBEXaggItemX" xfId="216"/>
    <cellStyle name="SAPBEXaggItemX 2" xfId="217"/>
    <cellStyle name="SAPBEXaggItemX 3" xfId="218"/>
    <cellStyle name="SAPBEXchaText" xfId="219"/>
    <cellStyle name="SAPBEXchaText 2" xfId="220"/>
    <cellStyle name="SAPBEXchaText 3" xfId="221"/>
    <cellStyle name="SAPBEXchaText 4" xfId="222"/>
    <cellStyle name="SAPBEXexcBad7" xfId="223"/>
    <cellStyle name="SAPBEXexcBad7 2" xfId="224"/>
    <cellStyle name="SAPBEXexcBad7 3" xfId="225"/>
    <cellStyle name="SAPBEXexcBad7 4" xfId="226"/>
    <cellStyle name="SAPBEXexcBad8" xfId="227"/>
    <cellStyle name="SAPBEXexcBad8 2" xfId="228"/>
    <cellStyle name="SAPBEXexcBad8 3" xfId="229"/>
    <cellStyle name="SAPBEXexcBad8 4" xfId="230"/>
    <cellStyle name="SAPBEXexcBad9" xfId="231"/>
    <cellStyle name="SAPBEXexcBad9 2" xfId="232"/>
    <cellStyle name="SAPBEXexcBad9 3" xfId="233"/>
    <cellStyle name="SAPBEXexcBad9 4" xfId="234"/>
    <cellStyle name="SAPBEXexcCritical4" xfId="235"/>
    <cellStyle name="SAPBEXexcCritical4 2" xfId="236"/>
    <cellStyle name="SAPBEXexcCritical4 3" xfId="237"/>
    <cellStyle name="SAPBEXexcCritical4 4" xfId="238"/>
    <cellStyle name="SAPBEXexcCritical5" xfId="239"/>
    <cellStyle name="SAPBEXexcCritical5 2" xfId="240"/>
    <cellStyle name="SAPBEXexcCritical5 3" xfId="241"/>
    <cellStyle name="SAPBEXexcCritical5 4" xfId="242"/>
    <cellStyle name="SAPBEXexcCritical6" xfId="243"/>
    <cellStyle name="SAPBEXexcCritical6 2" xfId="244"/>
    <cellStyle name="SAPBEXexcCritical6 3" xfId="245"/>
    <cellStyle name="SAPBEXexcCritical6 4" xfId="246"/>
    <cellStyle name="SAPBEXexcGood1" xfId="247"/>
    <cellStyle name="SAPBEXexcGood1 2" xfId="248"/>
    <cellStyle name="SAPBEXexcGood1 3" xfId="249"/>
    <cellStyle name="SAPBEXexcGood1 4" xfId="250"/>
    <cellStyle name="SAPBEXexcGood2" xfId="251"/>
    <cellStyle name="SAPBEXexcGood2 2" xfId="252"/>
    <cellStyle name="SAPBEXexcGood2 3" xfId="253"/>
    <cellStyle name="SAPBEXexcGood2 4" xfId="254"/>
    <cellStyle name="SAPBEXexcGood3" xfId="255"/>
    <cellStyle name="SAPBEXexcGood3 2" xfId="256"/>
    <cellStyle name="SAPBEXexcGood3 3" xfId="257"/>
    <cellStyle name="SAPBEXexcGood3 4" xfId="258"/>
    <cellStyle name="SAPBEXfilterDrill" xfId="259"/>
    <cellStyle name="SAPBEXfilterDrill 2" xfId="260"/>
    <cellStyle name="SAPBEXfilterDrill 3" xfId="261"/>
    <cellStyle name="SAPBEXfilterDrill 4" xfId="262"/>
    <cellStyle name="SAPBEXfilterItem" xfId="263"/>
    <cellStyle name="SAPBEXfilterItem 2" xfId="264"/>
    <cellStyle name="SAPBEXfilterItem 3" xfId="265"/>
    <cellStyle name="SAPBEXfilterText" xfId="266"/>
    <cellStyle name="SAPBEXfilterText 2" xfId="267"/>
    <cellStyle name="SAPBEXfilterText 3" xfId="268"/>
    <cellStyle name="SAPBEXformats" xfId="269"/>
    <cellStyle name="SAPBEXformats 2" xfId="270"/>
    <cellStyle name="SAPBEXformats 3" xfId="271"/>
    <cellStyle name="SAPBEXformats 4" xfId="272"/>
    <cellStyle name="SAPBEXheaderItem" xfId="273"/>
    <cellStyle name="SAPBEXheaderItem 2" xfId="274"/>
    <cellStyle name="SAPBEXheaderItem 2 2" xfId="275"/>
    <cellStyle name="SAPBEXheaderItem 3" xfId="276"/>
    <cellStyle name="SAPBEXheaderItem 4" xfId="277"/>
    <cellStyle name="SAPBEXheaderText" xfId="278"/>
    <cellStyle name="SAPBEXheaderText 2" xfId="279"/>
    <cellStyle name="SAPBEXheaderText 2 2" xfId="280"/>
    <cellStyle name="SAPBEXheaderText 3" xfId="281"/>
    <cellStyle name="SAPBEXheaderText 4" xfId="282"/>
    <cellStyle name="SAPBEXHLevel0" xfId="283"/>
    <cellStyle name="SAPBEXHLevel0 2" xfId="284"/>
    <cellStyle name="SAPBEXHLevel0 3" xfId="285"/>
    <cellStyle name="SAPBEXHLevel0 4" xfId="286"/>
    <cellStyle name="SAPBEXHLevel0X" xfId="287"/>
    <cellStyle name="SAPBEXHLevel0X 2" xfId="288"/>
    <cellStyle name="SAPBEXHLevel0X 3" xfId="289"/>
    <cellStyle name="SAPBEXHLevel1" xfId="290"/>
    <cellStyle name="SAPBEXHLevel1 2" xfId="291"/>
    <cellStyle name="SAPBEXHLevel1 3" xfId="292"/>
    <cellStyle name="SAPBEXHLevel1 4" xfId="293"/>
    <cellStyle name="SAPBEXHLevel1X" xfId="294"/>
    <cellStyle name="SAPBEXHLevel1X 2" xfId="295"/>
    <cellStyle name="SAPBEXHLevel1X 3" xfId="296"/>
    <cellStyle name="SAPBEXHLevel2" xfId="297"/>
    <cellStyle name="SAPBEXHLevel2 2" xfId="298"/>
    <cellStyle name="SAPBEXHLevel2 3" xfId="299"/>
    <cellStyle name="SAPBEXHLevel2 4" xfId="300"/>
    <cellStyle name="SAPBEXHLevel2X" xfId="301"/>
    <cellStyle name="SAPBEXHLevel2X 2" xfId="302"/>
    <cellStyle name="SAPBEXHLevel2X 3" xfId="303"/>
    <cellStyle name="SAPBEXHLevel3" xfId="304"/>
    <cellStyle name="SAPBEXHLevel3 2" xfId="305"/>
    <cellStyle name="SAPBEXHLevel3 3" xfId="306"/>
    <cellStyle name="SAPBEXHLevel3 4" xfId="307"/>
    <cellStyle name="SAPBEXHLevel3X" xfId="308"/>
    <cellStyle name="SAPBEXHLevel3X 2" xfId="309"/>
    <cellStyle name="SAPBEXHLevel3X 3" xfId="310"/>
    <cellStyle name="SAPBEXinputData" xfId="311"/>
    <cellStyle name="SAPBEXinputData 2" xfId="312"/>
    <cellStyle name="SAPBEXinputData 3" xfId="313"/>
    <cellStyle name="SAPBEXItemHeader" xfId="314"/>
    <cellStyle name="SAPBEXresData" xfId="315"/>
    <cellStyle name="SAPBEXresData 2" xfId="316"/>
    <cellStyle name="SAPBEXresData 3" xfId="317"/>
    <cellStyle name="SAPBEXresDataEmph" xfId="318"/>
    <cellStyle name="SAPBEXresDataEmph 2" xfId="319"/>
    <cellStyle name="SAPBEXresDataEmph 3" xfId="320"/>
    <cellStyle name="SAPBEXresItem" xfId="321"/>
    <cellStyle name="SAPBEXresItem 2" xfId="322"/>
    <cellStyle name="SAPBEXresItem 3" xfId="323"/>
    <cellStyle name="SAPBEXresItemX" xfId="324"/>
    <cellStyle name="SAPBEXresItemX 2" xfId="325"/>
    <cellStyle name="SAPBEXresItemX 3" xfId="326"/>
    <cellStyle name="SAPBEXstdData" xfId="327"/>
    <cellStyle name="SAPBEXstdData 2" xfId="328"/>
    <cellStyle name="SAPBEXstdData 2 2" xfId="329"/>
    <cellStyle name="SAPBEXstdData 3" xfId="330"/>
    <cellStyle name="SAPBEXstdData 4" xfId="331"/>
    <cellStyle name="SAPBEXstdDataEmph" xfId="332"/>
    <cellStyle name="SAPBEXstdDataEmph 2" xfId="333"/>
    <cellStyle name="SAPBEXstdDataEmph 3" xfId="334"/>
    <cellStyle name="SAPBEXstdItem" xfId="335"/>
    <cellStyle name="SAPBEXstdItem 2" xfId="336"/>
    <cellStyle name="SAPBEXstdItem 3" xfId="337"/>
    <cellStyle name="SAPBEXstdItem 4" xfId="338"/>
    <cellStyle name="SAPBEXstdItemX" xfId="339"/>
    <cellStyle name="SAPBEXstdItemX 2" xfId="340"/>
    <cellStyle name="SAPBEXstdItemX 3" xfId="341"/>
    <cellStyle name="SAPBEXtitle" xfId="342"/>
    <cellStyle name="SAPBEXtitle 2" xfId="343"/>
    <cellStyle name="SAPBEXtitle 3" xfId="344"/>
    <cellStyle name="SAPBEXunassignedItem" xfId="345"/>
    <cellStyle name="SAPBEXunassignedItem 2" xfId="346"/>
    <cellStyle name="SAPBEXundefined" xfId="347"/>
    <cellStyle name="SAPBEXundefined 2" xfId="348"/>
    <cellStyle name="SAPBEXundefined 3" xfId="349"/>
    <cellStyle name="Sheet Title" xfId="350"/>
    <cellStyle name="Style 1" xfId="351"/>
    <cellStyle name="Table" xfId="352"/>
    <cellStyle name="Table 2" xfId="353"/>
    <cellStyle name="Title" xfId="354"/>
    <cellStyle name="Total" xfId="355"/>
    <cellStyle name="Total 2" xfId="356"/>
    <cellStyle name="Total 3" xfId="357"/>
    <cellStyle name="Tusental_A-listan (fixad)" xfId="358"/>
    <cellStyle name="Valuta_NPV" xfId="359"/>
    <cellStyle name="Warning Text" xfId="360"/>
    <cellStyle name="Warning Text 2" xfId="361"/>
    <cellStyle name="Warning Text 3" xfId="362"/>
    <cellStyle name="WHead - Style2" xfId="363"/>
  </cellStyles>
  <dxfs count="3"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tk.company@ericsson.com" TargetMode="External" /><Relationship Id="rId2" Type="http://schemas.openxmlformats.org/officeDocument/2006/relationships/hyperlink" Target="http://www.ericsson.hr/" TargetMode="External" /><Relationship Id="rId3" Type="http://schemas.openxmlformats.org/officeDocument/2006/relationships/hyperlink" Target="mailto:vlatka.kotaran@ericsson.com" TargetMode="External" /><Relationship Id="rId4" Type="http://schemas.openxmlformats.org/officeDocument/2006/relationships/printerSettings" Target="../printerSettings/printerSettings1.bin" /><Relationship Id="rId5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showGridLines="0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9.140625" style="106" customWidth="1"/>
    <col min="2" max="2" width="13.00390625" style="106" customWidth="1"/>
    <col min="3" max="3" width="9.140625" style="106" customWidth="1"/>
    <col min="4" max="4" width="11.8515625" style="106" customWidth="1"/>
    <col min="5" max="6" width="9.140625" style="106" customWidth="1"/>
    <col min="7" max="7" width="24.8515625" style="106" customWidth="1"/>
    <col min="8" max="8" width="15.140625" style="106" customWidth="1"/>
    <col min="9" max="9" width="9.7109375" style="106" customWidth="1"/>
    <col min="10" max="16384" width="9.140625" style="106" customWidth="1"/>
  </cols>
  <sheetData>
    <row r="1" spans="1:12" ht="15.75">
      <c r="A1" s="217" t="s">
        <v>5</v>
      </c>
      <c r="B1" s="218"/>
      <c r="C1" s="218"/>
      <c r="D1" s="103"/>
      <c r="E1" s="103"/>
      <c r="F1" s="103"/>
      <c r="G1" s="103"/>
      <c r="H1" s="103"/>
      <c r="I1" s="104"/>
      <c r="J1" s="105"/>
      <c r="K1" s="105"/>
      <c r="L1" s="105"/>
    </row>
    <row r="2" spans="1:12" ht="12.75">
      <c r="A2" s="280" t="s">
        <v>6</v>
      </c>
      <c r="B2" s="281"/>
      <c r="C2" s="281"/>
      <c r="D2" s="282"/>
      <c r="E2" s="288" t="s">
        <v>322</v>
      </c>
      <c r="F2" s="289"/>
      <c r="G2" s="107" t="s">
        <v>31</v>
      </c>
      <c r="H2" s="209" t="s">
        <v>338</v>
      </c>
      <c r="I2" s="108"/>
      <c r="J2" s="105"/>
      <c r="K2" s="105"/>
      <c r="L2" s="105"/>
    </row>
    <row r="3" spans="1:12" ht="12.75">
      <c r="A3" s="109"/>
      <c r="B3" s="110"/>
      <c r="C3" s="110"/>
      <c r="D3" s="110"/>
      <c r="E3" s="111"/>
      <c r="F3" s="111"/>
      <c r="G3" s="110"/>
      <c r="H3" s="110"/>
      <c r="I3" s="112"/>
      <c r="J3" s="105"/>
      <c r="K3" s="105"/>
      <c r="L3" s="105"/>
    </row>
    <row r="4" spans="1:12" ht="15">
      <c r="A4" s="283" t="s">
        <v>285</v>
      </c>
      <c r="B4" s="284"/>
      <c r="C4" s="284"/>
      <c r="D4" s="284"/>
      <c r="E4" s="284"/>
      <c r="F4" s="284"/>
      <c r="G4" s="284"/>
      <c r="H4" s="284"/>
      <c r="I4" s="285"/>
      <c r="J4" s="105"/>
      <c r="K4" s="105"/>
      <c r="L4" s="105"/>
    </row>
    <row r="5" spans="1:12" ht="12.75">
      <c r="A5" s="113"/>
      <c r="B5" s="114"/>
      <c r="C5" s="114"/>
      <c r="D5" s="114"/>
      <c r="E5" s="115"/>
      <c r="F5" s="116"/>
      <c r="G5" s="117"/>
      <c r="H5" s="118"/>
      <c r="I5" s="119"/>
      <c r="J5" s="105"/>
      <c r="K5" s="105"/>
      <c r="L5" s="105"/>
    </row>
    <row r="6" spans="1:12" ht="12.75">
      <c r="A6" s="241" t="s">
        <v>7</v>
      </c>
      <c r="B6" s="242"/>
      <c r="C6" s="229" t="s">
        <v>174</v>
      </c>
      <c r="D6" s="230"/>
      <c r="E6" s="120"/>
      <c r="F6" s="120"/>
      <c r="G6" s="120"/>
      <c r="H6" s="120"/>
      <c r="I6" s="121"/>
      <c r="J6" s="105"/>
      <c r="K6" s="105"/>
      <c r="L6" s="105"/>
    </row>
    <row r="7" spans="1:12" ht="12.75">
      <c r="A7" s="122"/>
      <c r="B7" s="123"/>
      <c r="C7" s="114"/>
      <c r="D7" s="114"/>
      <c r="E7" s="120"/>
      <c r="F7" s="120"/>
      <c r="G7" s="120"/>
      <c r="H7" s="120"/>
      <c r="I7" s="121"/>
      <c r="J7" s="105"/>
      <c r="K7" s="105"/>
      <c r="L7" s="105"/>
    </row>
    <row r="8" spans="1:12" ht="12.75">
      <c r="A8" s="286" t="s">
        <v>8</v>
      </c>
      <c r="B8" s="287"/>
      <c r="C8" s="229" t="s">
        <v>175</v>
      </c>
      <c r="D8" s="230"/>
      <c r="E8" s="120"/>
      <c r="F8" s="120"/>
      <c r="G8" s="120"/>
      <c r="H8" s="120"/>
      <c r="I8" s="119"/>
      <c r="J8" s="105"/>
      <c r="K8" s="105"/>
      <c r="L8" s="105"/>
    </row>
    <row r="9" spans="1:12" ht="12.75">
      <c r="A9" s="124"/>
      <c r="B9" s="125"/>
      <c r="C9" s="126"/>
      <c r="D9" s="114"/>
      <c r="E9" s="114"/>
      <c r="F9" s="114"/>
      <c r="G9" s="114"/>
      <c r="H9" s="114"/>
      <c r="I9" s="119"/>
      <c r="J9" s="105"/>
      <c r="K9" s="105"/>
      <c r="L9" s="105"/>
    </row>
    <row r="10" spans="1:12" ht="12.75">
      <c r="A10" s="220" t="s">
        <v>9</v>
      </c>
      <c r="B10" s="278"/>
      <c r="C10" s="229" t="s">
        <v>176</v>
      </c>
      <c r="D10" s="230"/>
      <c r="E10" s="114"/>
      <c r="F10" s="114"/>
      <c r="G10" s="114"/>
      <c r="H10" s="114"/>
      <c r="I10" s="119"/>
      <c r="J10" s="105"/>
      <c r="K10" s="105"/>
      <c r="L10" s="105"/>
    </row>
    <row r="11" spans="1:12" ht="12.75">
      <c r="A11" s="279"/>
      <c r="B11" s="278"/>
      <c r="C11" s="114"/>
      <c r="D11" s="114"/>
      <c r="E11" s="114"/>
      <c r="F11" s="114"/>
      <c r="G11" s="114"/>
      <c r="H11" s="114"/>
      <c r="I11" s="119"/>
      <c r="J11" s="105"/>
      <c r="K11" s="105"/>
      <c r="L11" s="105"/>
    </row>
    <row r="12" spans="1:12" ht="12.75">
      <c r="A12" s="241" t="s">
        <v>10</v>
      </c>
      <c r="B12" s="242"/>
      <c r="C12" s="222" t="s">
        <v>177</v>
      </c>
      <c r="D12" s="272"/>
      <c r="E12" s="272"/>
      <c r="F12" s="272"/>
      <c r="G12" s="272"/>
      <c r="H12" s="272"/>
      <c r="I12" s="273"/>
      <c r="J12" s="105"/>
      <c r="K12" s="105"/>
      <c r="L12" s="105"/>
    </row>
    <row r="13" spans="1:12" ht="12.75">
      <c r="A13" s="122"/>
      <c r="B13" s="123"/>
      <c r="C13" s="127"/>
      <c r="D13" s="114"/>
      <c r="E13" s="114"/>
      <c r="F13" s="114"/>
      <c r="G13" s="114"/>
      <c r="H13" s="114"/>
      <c r="I13" s="119"/>
      <c r="J13" s="105"/>
      <c r="K13" s="105"/>
      <c r="L13" s="105"/>
    </row>
    <row r="14" spans="1:12" ht="12.75">
      <c r="A14" s="241" t="s">
        <v>11</v>
      </c>
      <c r="B14" s="242"/>
      <c r="C14" s="276">
        <v>10000</v>
      </c>
      <c r="D14" s="277"/>
      <c r="E14" s="114"/>
      <c r="F14" s="222" t="s">
        <v>178</v>
      </c>
      <c r="G14" s="272"/>
      <c r="H14" s="272"/>
      <c r="I14" s="273"/>
      <c r="J14" s="105"/>
      <c r="K14" s="105"/>
      <c r="L14" s="105"/>
    </row>
    <row r="15" spans="1:12" ht="12.75">
      <c r="A15" s="122"/>
      <c r="B15" s="123"/>
      <c r="C15" s="114"/>
      <c r="D15" s="114"/>
      <c r="E15" s="114"/>
      <c r="F15" s="114"/>
      <c r="G15" s="114"/>
      <c r="H15" s="114"/>
      <c r="I15" s="119"/>
      <c r="J15" s="105"/>
      <c r="K15" s="105"/>
      <c r="L15" s="105"/>
    </row>
    <row r="16" spans="1:12" ht="12.75">
      <c r="A16" s="241" t="s">
        <v>12</v>
      </c>
      <c r="B16" s="242"/>
      <c r="C16" s="222" t="s">
        <v>179</v>
      </c>
      <c r="D16" s="272"/>
      <c r="E16" s="272"/>
      <c r="F16" s="272"/>
      <c r="G16" s="272"/>
      <c r="H16" s="272"/>
      <c r="I16" s="273"/>
      <c r="J16" s="105"/>
      <c r="K16" s="105"/>
      <c r="L16" s="105"/>
    </row>
    <row r="17" spans="1:12" ht="12.75">
      <c r="A17" s="122"/>
      <c r="B17" s="123"/>
      <c r="C17" s="114"/>
      <c r="D17" s="114"/>
      <c r="E17" s="114"/>
      <c r="F17" s="114"/>
      <c r="G17" s="114"/>
      <c r="H17" s="114"/>
      <c r="I17" s="119"/>
      <c r="J17" s="105"/>
      <c r="K17" s="105"/>
      <c r="L17" s="105"/>
    </row>
    <row r="18" spans="1:12" ht="12.75">
      <c r="A18" s="241" t="s">
        <v>13</v>
      </c>
      <c r="B18" s="242"/>
      <c r="C18" s="268" t="s">
        <v>180</v>
      </c>
      <c r="D18" s="274"/>
      <c r="E18" s="274"/>
      <c r="F18" s="274"/>
      <c r="G18" s="274"/>
      <c r="H18" s="274"/>
      <c r="I18" s="275"/>
      <c r="J18" s="105"/>
      <c r="K18" s="105"/>
      <c r="L18" s="105"/>
    </row>
    <row r="19" spans="1:12" ht="12.75">
      <c r="A19" s="122"/>
      <c r="B19" s="123"/>
      <c r="C19" s="127"/>
      <c r="D19" s="114"/>
      <c r="E19" s="114"/>
      <c r="F19" s="114"/>
      <c r="G19" s="114"/>
      <c r="H19" s="114"/>
      <c r="I19" s="119"/>
      <c r="J19" s="105"/>
      <c r="K19" s="105"/>
      <c r="L19" s="105"/>
    </row>
    <row r="20" spans="1:12" ht="12.75">
      <c r="A20" s="241" t="s">
        <v>14</v>
      </c>
      <c r="B20" s="242"/>
      <c r="C20" s="268" t="s">
        <v>181</v>
      </c>
      <c r="D20" s="269"/>
      <c r="E20" s="269"/>
      <c r="F20" s="269"/>
      <c r="G20" s="269"/>
      <c r="H20" s="269"/>
      <c r="I20" s="270"/>
      <c r="J20" s="105"/>
      <c r="K20" s="105"/>
      <c r="L20" s="105"/>
    </row>
    <row r="21" spans="1:12" ht="12.75">
      <c r="A21" s="122"/>
      <c r="B21" s="123"/>
      <c r="C21" s="127"/>
      <c r="D21" s="114"/>
      <c r="E21" s="114"/>
      <c r="F21" s="114"/>
      <c r="G21" s="114"/>
      <c r="H21" s="114"/>
      <c r="I21" s="119"/>
      <c r="J21" s="105"/>
      <c r="K21" s="105"/>
      <c r="L21" s="105"/>
    </row>
    <row r="22" spans="1:12" ht="12.75">
      <c r="A22" s="241" t="s">
        <v>15</v>
      </c>
      <c r="B22" s="242"/>
      <c r="C22" s="128">
        <v>133</v>
      </c>
      <c r="D22" s="264" t="s">
        <v>178</v>
      </c>
      <c r="E22" s="265"/>
      <c r="F22" s="266"/>
      <c r="G22" s="241"/>
      <c r="H22" s="271"/>
      <c r="I22" s="129"/>
      <c r="J22" s="105"/>
      <c r="K22" s="105"/>
      <c r="L22" s="105"/>
    </row>
    <row r="23" spans="1:12" ht="12.75">
      <c r="A23" s="122"/>
      <c r="B23" s="123"/>
      <c r="C23" s="114"/>
      <c r="D23" s="130"/>
      <c r="E23" s="130"/>
      <c r="F23" s="130"/>
      <c r="G23" s="130"/>
      <c r="H23" s="114"/>
      <c r="I23" s="119"/>
      <c r="J23" s="105"/>
      <c r="K23" s="105"/>
      <c r="L23" s="105"/>
    </row>
    <row r="24" spans="1:12" ht="12.75">
      <c r="A24" s="241" t="s">
        <v>16</v>
      </c>
      <c r="B24" s="242"/>
      <c r="C24" s="128">
        <v>21</v>
      </c>
      <c r="D24" s="264" t="s">
        <v>182</v>
      </c>
      <c r="E24" s="265"/>
      <c r="F24" s="265"/>
      <c r="G24" s="266"/>
      <c r="H24" s="131" t="s">
        <v>19</v>
      </c>
      <c r="I24" s="213">
        <v>3173</v>
      </c>
      <c r="J24" s="105"/>
      <c r="K24" s="105"/>
      <c r="L24" s="105"/>
    </row>
    <row r="25" spans="1:12" ht="12.75">
      <c r="A25" s="122"/>
      <c r="B25" s="123"/>
      <c r="C25" s="114"/>
      <c r="D25" s="130"/>
      <c r="E25" s="130"/>
      <c r="F25" s="130"/>
      <c r="G25" s="123"/>
      <c r="H25" s="123" t="s">
        <v>20</v>
      </c>
      <c r="I25" s="132"/>
      <c r="J25" s="105"/>
      <c r="K25" s="105"/>
      <c r="L25" s="105"/>
    </row>
    <row r="26" spans="1:12" ht="12.75">
      <c r="A26" s="241" t="s">
        <v>17</v>
      </c>
      <c r="B26" s="242"/>
      <c r="C26" s="133" t="s">
        <v>286</v>
      </c>
      <c r="D26" s="134"/>
      <c r="E26" s="135"/>
      <c r="F26" s="130"/>
      <c r="G26" s="267" t="s">
        <v>21</v>
      </c>
      <c r="H26" s="242"/>
      <c r="I26" s="136" t="s">
        <v>307</v>
      </c>
      <c r="J26" s="105"/>
      <c r="K26" s="105"/>
      <c r="L26" s="105"/>
    </row>
    <row r="27" spans="1:12" ht="12.75">
      <c r="A27" s="122"/>
      <c r="B27" s="123"/>
      <c r="C27" s="114"/>
      <c r="D27" s="130"/>
      <c r="E27" s="130"/>
      <c r="F27" s="130"/>
      <c r="G27" s="130"/>
      <c r="H27" s="114"/>
      <c r="I27" s="137"/>
      <c r="J27" s="105"/>
      <c r="K27" s="105"/>
      <c r="L27" s="105"/>
    </row>
    <row r="28" spans="1:12" ht="12.75">
      <c r="A28" s="257" t="s">
        <v>18</v>
      </c>
      <c r="B28" s="258"/>
      <c r="C28" s="259"/>
      <c r="D28" s="259"/>
      <c r="E28" s="260" t="s">
        <v>22</v>
      </c>
      <c r="F28" s="261"/>
      <c r="G28" s="261"/>
      <c r="H28" s="262" t="s">
        <v>7</v>
      </c>
      <c r="I28" s="263"/>
      <c r="J28" s="105"/>
      <c r="K28" s="105"/>
      <c r="L28" s="105"/>
    </row>
    <row r="29" spans="1:12" ht="12.75">
      <c r="A29" s="138"/>
      <c r="B29" s="135"/>
      <c r="C29" s="135"/>
      <c r="D29" s="114"/>
      <c r="E29" s="114"/>
      <c r="F29" s="114"/>
      <c r="G29" s="114"/>
      <c r="H29" s="139"/>
      <c r="I29" s="137"/>
      <c r="J29" s="105"/>
      <c r="K29" s="105"/>
      <c r="L29" s="105"/>
    </row>
    <row r="30" spans="1:12" ht="12.75">
      <c r="A30" s="254" t="s">
        <v>287</v>
      </c>
      <c r="B30" s="231"/>
      <c r="C30" s="231"/>
      <c r="D30" s="232"/>
      <c r="E30" s="254" t="s">
        <v>291</v>
      </c>
      <c r="F30" s="231"/>
      <c r="G30" s="231"/>
      <c r="H30" s="229" t="s">
        <v>292</v>
      </c>
      <c r="I30" s="230"/>
      <c r="J30" s="105"/>
      <c r="K30" s="105"/>
      <c r="L30" s="105"/>
    </row>
    <row r="31" spans="1:12" ht="12.75">
      <c r="A31" s="122"/>
      <c r="B31" s="123"/>
      <c r="C31" s="127"/>
      <c r="D31" s="255"/>
      <c r="E31" s="255"/>
      <c r="F31" s="255"/>
      <c r="G31" s="256"/>
      <c r="H31" s="114"/>
      <c r="I31" s="141"/>
      <c r="J31" s="105"/>
      <c r="K31" s="105"/>
      <c r="L31" s="105"/>
    </row>
    <row r="32" spans="1:12" ht="12.75">
      <c r="A32" s="254" t="s">
        <v>288</v>
      </c>
      <c r="B32" s="231"/>
      <c r="C32" s="231"/>
      <c r="D32" s="232"/>
      <c r="E32" s="254" t="s">
        <v>289</v>
      </c>
      <c r="F32" s="231"/>
      <c r="G32" s="231"/>
      <c r="H32" s="229" t="s">
        <v>290</v>
      </c>
      <c r="I32" s="230"/>
      <c r="J32" s="105"/>
      <c r="K32" s="105"/>
      <c r="L32" s="105"/>
    </row>
    <row r="33" spans="1:12" ht="12.75">
      <c r="A33" s="122"/>
      <c r="B33" s="123"/>
      <c r="C33" s="127"/>
      <c r="D33" s="140"/>
      <c r="E33" s="140"/>
      <c r="F33" s="140"/>
      <c r="G33" s="120"/>
      <c r="H33" s="114"/>
      <c r="I33" s="142"/>
      <c r="J33" s="105"/>
      <c r="K33" s="105"/>
      <c r="L33" s="105"/>
    </row>
    <row r="34" spans="1:12" ht="12.75">
      <c r="A34" s="254" t="s">
        <v>298</v>
      </c>
      <c r="B34" s="231"/>
      <c r="C34" s="231"/>
      <c r="D34" s="232"/>
      <c r="E34" s="254" t="s">
        <v>299</v>
      </c>
      <c r="F34" s="231"/>
      <c r="G34" s="231"/>
      <c r="H34" s="229" t="s">
        <v>300</v>
      </c>
      <c r="I34" s="230"/>
      <c r="J34" s="105"/>
      <c r="K34" s="105"/>
      <c r="L34" s="105"/>
    </row>
    <row r="35" spans="1:12" ht="12.75">
      <c r="A35" s="122"/>
      <c r="B35" s="123"/>
      <c r="C35" s="127"/>
      <c r="D35" s="140"/>
      <c r="E35" s="140"/>
      <c r="F35" s="140"/>
      <c r="G35" s="120"/>
      <c r="H35" s="114"/>
      <c r="I35" s="142"/>
      <c r="J35" s="105"/>
      <c r="K35" s="105"/>
      <c r="L35" s="105"/>
    </row>
    <row r="36" spans="1:12" ht="12.75">
      <c r="A36" s="254" t="s">
        <v>301</v>
      </c>
      <c r="B36" s="231"/>
      <c r="C36" s="231"/>
      <c r="D36" s="232"/>
      <c r="E36" s="254" t="s">
        <v>302</v>
      </c>
      <c r="F36" s="231"/>
      <c r="G36" s="231"/>
      <c r="H36" s="229" t="s">
        <v>303</v>
      </c>
      <c r="I36" s="230"/>
      <c r="J36" s="105"/>
      <c r="K36" s="105"/>
      <c r="L36" s="105"/>
    </row>
    <row r="37" spans="1:12" ht="12.75">
      <c r="A37" s="143"/>
      <c r="B37" s="144"/>
      <c r="C37" s="251"/>
      <c r="D37" s="252"/>
      <c r="E37" s="114"/>
      <c r="F37" s="251"/>
      <c r="G37" s="252"/>
      <c r="H37" s="114"/>
      <c r="I37" s="119"/>
      <c r="J37" s="105"/>
      <c r="K37" s="105"/>
      <c r="L37" s="105"/>
    </row>
    <row r="38" spans="1:12" ht="12.75">
      <c r="A38" s="254" t="s">
        <v>308</v>
      </c>
      <c r="B38" s="231"/>
      <c r="C38" s="231"/>
      <c r="D38" s="232"/>
      <c r="E38" s="254" t="s">
        <v>310</v>
      </c>
      <c r="F38" s="231"/>
      <c r="G38" s="231"/>
      <c r="H38" s="229" t="s">
        <v>311</v>
      </c>
      <c r="I38" s="230"/>
      <c r="J38" s="105"/>
      <c r="K38" s="105"/>
      <c r="L38" s="105"/>
    </row>
    <row r="39" spans="1:12" ht="12.75">
      <c r="A39" s="143"/>
      <c r="B39" s="144"/>
      <c r="C39" s="145"/>
      <c r="D39" s="146"/>
      <c r="E39" s="114"/>
      <c r="F39" s="145"/>
      <c r="G39" s="146"/>
      <c r="H39" s="114"/>
      <c r="I39" s="119"/>
      <c r="J39" s="105"/>
      <c r="K39" s="105"/>
      <c r="L39" s="105"/>
    </row>
    <row r="40" spans="1:12" ht="12.75">
      <c r="A40" s="254"/>
      <c r="B40" s="231"/>
      <c r="C40" s="231"/>
      <c r="D40" s="232"/>
      <c r="E40" s="254"/>
      <c r="F40" s="231"/>
      <c r="G40" s="231"/>
      <c r="H40" s="229"/>
      <c r="I40" s="230"/>
      <c r="J40" s="105"/>
      <c r="K40" s="105"/>
      <c r="L40" s="105"/>
    </row>
    <row r="41" spans="1:12" ht="12.75">
      <c r="A41" s="147"/>
      <c r="B41" s="135"/>
      <c r="C41" s="135"/>
      <c r="D41" s="135"/>
      <c r="E41" s="148"/>
      <c r="F41" s="135"/>
      <c r="G41" s="135"/>
      <c r="H41" s="149"/>
      <c r="I41" s="150"/>
      <c r="J41" s="105"/>
      <c r="K41" s="105"/>
      <c r="L41" s="105"/>
    </row>
    <row r="42" spans="1:12" ht="12.75">
      <c r="A42" s="143"/>
      <c r="B42" s="144"/>
      <c r="C42" s="145"/>
      <c r="D42" s="146"/>
      <c r="E42" s="114"/>
      <c r="F42" s="145"/>
      <c r="G42" s="146"/>
      <c r="H42" s="114"/>
      <c r="I42" s="119"/>
      <c r="J42" s="105"/>
      <c r="K42" s="105"/>
      <c r="L42" s="105"/>
    </row>
    <row r="43" spans="1:12" ht="12.75">
      <c r="A43" s="151"/>
      <c r="B43" s="152"/>
      <c r="C43" s="152"/>
      <c r="D43" s="126"/>
      <c r="E43" s="126"/>
      <c r="F43" s="152"/>
      <c r="G43" s="126"/>
      <c r="H43" s="126"/>
      <c r="I43" s="153"/>
      <c r="J43" s="105"/>
      <c r="K43" s="105"/>
      <c r="L43" s="105"/>
    </row>
    <row r="44" spans="1:12" ht="12.75">
      <c r="A44" s="220" t="s">
        <v>23</v>
      </c>
      <c r="B44" s="221"/>
      <c r="C44" s="229"/>
      <c r="D44" s="230"/>
      <c r="E44" s="114"/>
      <c r="F44" s="222"/>
      <c r="G44" s="231"/>
      <c r="H44" s="231"/>
      <c r="I44" s="232"/>
      <c r="J44" s="105"/>
      <c r="K44" s="105"/>
      <c r="L44" s="105"/>
    </row>
    <row r="45" spans="1:12" ht="12.75">
      <c r="A45" s="143"/>
      <c r="B45" s="144"/>
      <c r="C45" s="251"/>
      <c r="D45" s="252"/>
      <c r="E45" s="114"/>
      <c r="F45" s="251"/>
      <c r="G45" s="253"/>
      <c r="H45" s="154"/>
      <c r="I45" s="155"/>
      <c r="J45" s="105"/>
      <c r="K45" s="105"/>
      <c r="L45" s="105"/>
    </row>
    <row r="46" spans="1:12" ht="12.75">
      <c r="A46" s="220" t="s">
        <v>24</v>
      </c>
      <c r="B46" s="221"/>
      <c r="C46" s="222" t="s">
        <v>267</v>
      </c>
      <c r="D46" s="223"/>
      <c r="E46" s="223"/>
      <c r="F46" s="223"/>
      <c r="G46" s="223"/>
      <c r="H46" s="223"/>
      <c r="I46" s="224"/>
      <c r="J46" s="105"/>
      <c r="K46" s="105"/>
      <c r="L46" s="105"/>
    </row>
    <row r="47" spans="1:12" ht="12.75">
      <c r="A47" s="122"/>
      <c r="B47" s="123"/>
      <c r="C47" s="127" t="s">
        <v>32</v>
      </c>
      <c r="D47" s="114"/>
      <c r="E47" s="114"/>
      <c r="F47" s="114"/>
      <c r="G47" s="114"/>
      <c r="H47" s="114"/>
      <c r="I47" s="119"/>
      <c r="J47" s="105"/>
      <c r="K47" s="105"/>
      <c r="L47" s="105"/>
    </row>
    <row r="48" spans="1:12" ht="12.75">
      <c r="A48" s="220" t="s">
        <v>25</v>
      </c>
      <c r="B48" s="221"/>
      <c r="C48" s="225" t="s">
        <v>268</v>
      </c>
      <c r="D48" s="226"/>
      <c r="E48" s="227"/>
      <c r="F48" s="156"/>
      <c r="G48" s="131" t="s">
        <v>1</v>
      </c>
      <c r="H48" s="228" t="s">
        <v>183</v>
      </c>
      <c r="I48" s="224"/>
      <c r="J48" s="105"/>
      <c r="K48" s="105"/>
      <c r="L48" s="105"/>
    </row>
    <row r="49" spans="1:12" ht="12.75">
      <c r="A49" s="122"/>
      <c r="B49" s="123"/>
      <c r="C49" s="127"/>
      <c r="D49" s="114"/>
      <c r="E49" s="114"/>
      <c r="F49" s="114"/>
      <c r="G49" s="114"/>
      <c r="H49" s="114"/>
      <c r="I49" s="119"/>
      <c r="J49" s="105"/>
      <c r="K49" s="105"/>
      <c r="L49" s="105"/>
    </row>
    <row r="50" spans="1:12" ht="12.75">
      <c r="A50" s="220" t="s">
        <v>13</v>
      </c>
      <c r="B50" s="221"/>
      <c r="C50" s="238" t="s">
        <v>269</v>
      </c>
      <c r="D50" s="239"/>
      <c r="E50" s="239"/>
      <c r="F50" s="239"/>
      <c r="G50" s="239"/>
      <c r="H50" s="239"/>
      <c r="I50" s="240"/>
      <c r="J50" s="105"/>
      <c r="K50" s="105"/>
      <c r="L50" s="105"/>
    </row>
    <row r="51" spans="1:12" ht="12.75">
      <c r="A51" s="122"/>
      <c r="B51" s="123"/>
      <c r="C51" s="114"/>
      <c r="D51" s="114"/>
      <c r="E51" s="114"/>
      <c r="F51" s="114"/>
      <c r="G51" s="114"/>
      <c r="H51" s="114"/>
      <c r="I51" s="119"/>
      <c r="J51" s="105"/>
      <c r="K51" s="105"/>
      <c r="L51" s="105"/>
    </row>
    <row r="52" spans="1:12" ht="12.75">
      <c r="A52" s="241" t="s">
        <v>26</v>
      </c>
      <c r="B52" s="242"/>
      <c r="C52" s="243" t="s">
        <v>184</v>
      </c>
      <c r="D52" s="244"/>
      <c r="E52" s="244"/>
      <c r="F52" s="244"/>
      <c r="G52" s="244"/>
      <c r="H52" s="244"/>
      <c r="I52" s="245"/>
      <c r="J52" s="105"/>
      <c r="K52" s="105"/>
      <c r="L52" s="105"/>
    </row>
    <row r="53" spans="1:12" ht="12.75">
      <c r="A53" s="157"/>
      <c r="B53" s="126"/>
      <c r="C53" s="219" t="s">
        <v>27</v>
      </c>
      <c r="D53" s="219"/>
      <c r="E53" s="219"/>
      <c r="F53" s="219"/>
      <c r="G53" s="219"/>
      <c r="H53" s="219"/>
      <c r="I53" s="158"/>
      <c r="J53" s="105"/>
      <c r="K53" s="105"/>
      <c r="L53" s="105"/>
    </row>
    <row r="54" spans="1:12" ht="12.75">
      <c r="A54" s="159"/>
      <c r="B54" s="160"/>
      <c r="C54" s="161"/>
      <c r="D54" s="161"/>
      <c r="E54" s="161"/>
      <c r="F54" s="161"/>
      <c r="G54" s="161"/>
      <c r="H54" s="161"/>
      <c r="I54" s="158"/>
      <c r="J54" s="105"/>
      <c r="K54" s="105"/>
      <c r="L54" s="105"/>
    </row>
    <row r="55" spans="1:12" ht="12.75">
      <c r="A55" s="159"/>
      <c r="B55" s="246" t="s">
        <v>28</v>
      </c>
      <c r="C55" s="247"/>
      <c r="D55" s="247"/>
      <c r="E55" s="247"/>
      <c r="F55" s="162"/>
      <c r="G55" s="162"/>
      <c r="H55" s="162"/>
      <c r="I55" s="163"/>
      <c r="J55" s="105"/>
      <c r="K55" s="105"/>
      <c r="L55" s="105"/>
    </row>
    <row r="56" spans="1:12" ht="12.75">
      <c r="A56" s="159"/>
      <c r="B56" s="248" t="s">
        <v>294</v>
      </c>
      <c r="C56" s="249"/>
      <c r="D56" s="249"/>
      <c r="E56" s="249"/>
      <c r="F56" s="249"/>
      <c r="G56" s="249"/>
      <c r="H56" s="249"/>
      <c r="I56" s="250"/>
      <c r="J56" s="105"/>
      <c r="K56" s="105"/>
      <c r="L56" s="105"/>
    </row>
    <row r="57" spans="1:12" ht="12.75">
      <c r="A57" s="159"/>
      <c r="B57" s="166" t="s">
        <v>260</v>
      </c>
      <c r="C57" s="164"/>
      <c r="D57" s="164"/>
      <c r="E57" s="164"/>
      <c r="F57" s="164"/>
      <c r="G57" s="164"/>
      <c r="H57" s="164"/>
      <c r="I57" s="165"/>
      <c r="J57" s="105"/>
      <c r="K57" s="105"/>
      <c r="L57" s="105"/>
    </row>
    <row r="58" spans="1:12" ht="12.75">
      <c r="A58" s="159"/>
      <c r="B58" s="248" t="s">
        <v>295</v>
      </c>
      <c r="C58" s="249"/>
      <c r="D58" s="249"/>
      <c r="E58" s="249"/>
      <c r="F58" s="249"/>
      <c r="G58" s="249"/>
      <c r="H58" s="249"/>
      <c r="I58" s="250"/>
      <c r="J58" s="105"/>
      <c r="K58" s="105"/>
      <c r="L58" s="105"/>
    </row>
    <row r="59" spans="1:12" ht="12.75">
      <c r="A59" s="159"/>
      <c r="B59" s="167"/>
      <c r="C59" s="167"/>
      <c r="D59" s="167"/>
      <c r="E59" s="167"/>
      <c r="F59" s="167"/>
      <c r="G59" s="167"/>
      <c r="H59" s="167"/>
      <c r="I59" s="168"/>
      <c r="J59" s="105"/>
      <c r="K59" s="105"/>
      <c r="L59" s="105"/>
    </row>
    <row r="60" spans="1:12" ht="12.75">
      <c r="A60" s="159"/>
      <c r="B60" s="166"/>
      <c r="C60" s="164"/>
      <c r="D60" s="164"/>
      <c r="E60" s="164"/>
      <c r="F60" s="164"/>
      <c r="G60" s="164"/>
      <c r="H60" s="164"/>
      <c r="I60" s="165"/>
      <c r="J60" s="105"/>
      <c r="K60" s="105"/>
      <c r="L60" s="105"/>
    </row>
    <row r="61" spans="1:12" ht="13.5" thickBot="1">
      <c r="A61" s="169" t="s">
        <v>2</v>
      </c>
      <c r="B61" s="170"/>
      <c r="C61" s="170"/>
      <c r="D61" s="170"/>
      <c r="E61" s="170"/>
      <c r="F61" s="170"/>
      <c r="G61" s="171"/>
      <c r="H61" s="172"/>
      <c r="I61" s="173"/>
      <c r="J61" s="105"/>
      <c r="K61" s="105"/>
      <c r="L61" s="105"/>
    </row>
    <row r="62" spans="1:12" ht="12.75">
      <c r="A62" s="174"/>
      <c r="B62" s="170"/>
      <c r="C62" s="170"/>
      <c r="D62" s="170"/>
      <c r="E62" s="160" t="s">
        <v>29</v>
      </c>
      <c r="F62" s="175"/>
      <c r="G62" s="233" t="s">
        <v>30</v>
      </c>
      <c r="H62" s="234"/>
      <c r="I62" s="235"/>
      <c r="J62" s="105"/>
      <c r="K62" s="105"/>
      <c r="L62" s="105"/>
    </row>
    <row r="63" spans="1:12" ht="12.75">
      <c r="A63" s="176"/>
      <c r="B63" s="177"/>
      <c r="C63" s="178"/>
      <c r="D63" s="178"/>
      <c r="E63" s="178"/>
      <c r="F63" s="178"/>
      <c r="G63" s="236"/>
      <c r="H63" s="237"/>
      <c r="I63" s="179"/>
      <c r="J63" s="105"/>
      <c r="K63" s="105"/>
      <c r="L63" s="105"/>
    </row>
  </sheetData>
  <sheetProtection/>
  <protectedRanges>
    <protectedRange sqref="I24 I26 C18:I18" name="Range1"/>
    <protectedRange sqref="E2" name="Range1_1"/>
    <protectedRange sqref="H2:I2" name="Range1_1_1"/>
    <protectedRange sqref="C6:D6" name="Range1_1_2"/>
    <protectedRange sqref="C8:D8" name="Range1_2_1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0:I20" name="Range1_8"/>
    <protectedRange sqref="C22" name="Range1_9"/>
    <protectedRange sqref="D22:F22" name="Range1_10"/>
    <protectedRange sqref="C24" name="Range1_11"/>
    <protectedRange sqref="D24:G24" name="Range1_12"/>
    <protectedRange sqref="C26" name="Range1_13"/>
    <protectedRange sqref="E30:G30" name="Range1_8_2"/>
    <protectedRange sqref="H30:I30" name="Range1_12_1"/>
    <protectedRange sqref="A30:D30" name="Range1_9_1"/>
    <protectedRange sqref="A34:D34 A32:D32" name="Range1_11_1"/>
  </protectedRanges>
  <mergeCells count="72">
    <mergeCell ref="A10:B11"/>
    <mergeCell ref="C10:D10"/>
    <mergeCell ref="A2:D2"/>
    <mergeCell ref="A4:I4"/>
    <mergeCell ref="A6:B6"/>
    <mergeCell ref="C6:D6"/>
    <mergeCell ref="A8:B8"/>
    <mergeCell ref="C8:D8"/>
    <mergeCell ref="E2:F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28:D28"/>
    <mergeCell ref="E28:G28"/>
    <mergeCell ref="H28:I28"/>
    <mergeCell ref="A30:D30"/>
    <mergeCell ref="E30:G30"/>
    <mergeCell ref="H30:I30"/>
    <mergeCell ref="H34:I34"/>
    <mergeCell ref="A36:D36"/>
    <mergeCell ref="E36:G36"/>
    <mergeCell ref="H36:I36"/>
    <mergeCell ref="D31:G31"/>
    <mergeCell ref="A32:D32"/>
    <mergeCell ref="E32:G32"/>
    <mergeCell ref="H32:I32"/>
    <mergeCell ref="C37:D37"/>
    <mergeCell ref="F37:G37"/>
    <mergeCell ref="A38:D38"/>
    <mergeCell ref="E38:G38"/>
    <mergeCell ref="A34:D34"/>
    <mergeCell ref="E34:G34"/>
    <mergeCell ref="C45:D45"/>
    <mergeCell ref="F45:G45"/>
    <mergeCell ref="H38:I38"/>
    <mergeCell ref="A40:D40"/>
    <mergeCell ref="E40:G40"/>
    <mergeCell ref="H40:I40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A1:C1"/>
    <mergeCell ref="C53:H53"/>
    <mergeCell ref="A46:B46"/>
    <mergeCell ref="C46:I46"/>
    <mergeCell ref="A48:B48"/>
    <mergeCell ref="C48:E48"/>
    <mergeCell ref="H48:I48"/>
    <mergeCell ref="A44:B44"/>
    <mergeCell ref="C44:D44"/>
    <mergeCell ref="F44:I44"/>
  </mergeCells>
  <conditionalFormatting sqref="H29">
    <cfRule type="cellIs" priority="1" dxfId="2" operator="equal" stopIfTrue="1">
      <formula>"DA"</formula>
    </cfRule>
  </conditionalFormatting>
  <hyperlinks>
    <hyperlink ref="C18" r:id="rId1" display="etk.company@ericsson.com"/>
    <hyperlink ref="C20" r:id="rId2" display="www.ericsson.hr"/>
    <hyperlink ref="C50" r:id="rId3" display="vlatka.kotaran@ericsson.com"/>
  </hyperlinks>
  <printOptions/>
  <pageMargins left="0.75" right="0.75" top="1" bottom="1" header="0.5" footer="0.5"/>
  <pageSetup horizontalDpi="600" verticalDpi="600" orientation="portrait" paperSize="9" scale="77" r:id="rId4"/>
  <customProperties>
    <customPr name="EpmWorksheetKeyString_GUID" r:id="rId5"/>
  </customProperties>
  <ignoredErrors>
    <ignoredError sqref="H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showGridLines="0" tabSelected="1" zoomScaleSheetLayoutView="100" zoomScalePageLayoutView="0" workbookViewId="0" topLeftCell="A1">
      <pane xSplit="12" ySplit="6" topLeftCell="M7" activePane="bottomRight" state="frozen"/>
      <selection pane="topLeft" activeCell="A1" sqref="A1"/>
      <selection pane="topRight" activeCell="N1" sqref="N1"/>
      <selection pane="bottomLeft" activeCell="A7" sqref="A7"/>
      <selection pane="bottomRight" activeCell="A1" sqref="A1:K1"/>
    </sheetView>
  </sheetViews>
  <sheetFormatPr defaultColWidth="9.140625" defaultRowHeight="12.75"/>
  <cols>
    <col min="1" max="9" width="9.140625" style="54" customWidth="1"/>
    <col min="10" max="10" width="12.57421875" style="54" customWidth="1"/>
    <col min="11" max="11" width="12.28125" style="78" customWidth="1"/>
    <col min="12" max="12" width="10.140625" style="54" bestFit="1" customWidth="1"/>
    <col min="13" max="16384" width="9.140625" style="54" customWidth="1"/>
  </cols>
  <sheetData>
    <row r="1" spans="1:11" ht="12.75" customHeight="1">
      <c r="A1" s="290" t="s">
        <v>114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2" spans="1:11" ht="12.75" customHeight="1">
      <c r="A2" s="291" t="s">
        <v>339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1" ht="12.75">
      <c r="A3" s="293" t="s">
        <v>185</v>
      </c>
      <c r="B3" s="294"/>
      <c r="C3" s="294"/>
      <c r="D3" s="294"/>
      <c r="E3" s="294"/>
      <c r="F3" s="294"/>
      <c r="G3" s="294"/>
      <c r="H3" s="294"/>
      <c r="I3" s="294"/>
      <c r="J3" s="294"/>
      <c r="K3" s="295"/>
    </row>
    <row r="4" spans="1:11" ht="24">
      <c r="A4" s="296" t="s">
        <v>110</v>
      </c>
      <c r="B4" s="297"/>
      <c r="C4" s="297"/>
      <c r="D4" s="297"/>
      <c r="E4" s="297"/>
      <c r="F4" s="297"/>
      <c r="G4" s="297"/>
      <c r="H4" s="298"/>
      <c r="I4" s="55" t="s">
        <v>111</v>
      </c>
      <c r="J4" s="56" t="s">
        <v>112</v>
      </c>
      <c r="K4" s="57" t="s">
        <v>113</v>
      </c>
    </row>
    <row r="5" spans="1:11" ht="12.75">
      <c r="A5" s="299">
        <v>1</v>
      </c>
      <c r="B5" s="299"/>
      <c r="C5" s="299"/>
      <c r="D5" s="299"/>
      <c r="E5" s="299"/>
      <c r="F5" s="299"/>
      <c r="G5" s="299"/>
      <c r="H5" s="299"/>
      <c r="I5" s="59">
        <v>2</v>
      </c>
      <c r="J5" s="58">
        <v>3</v>
      </c>
      <c r="K5" s="58">
        <v>4</v>
      </c>
    </row>
    <row r="6" spans="1:11" ht="12.75">
      <c r="A6" s="300"/>
      <c r="B6" s="301"/>
      <c r="C6" s="301"/>
      <c r="D6" s="301"/>
      <c r="E6" s="301"/>
      <c r="F6" s="301"/>
      <c r="G6" s="301"/>
      <c r="H6" s="301"/>
      <c r="I6" s="301"/>
      <c r="J6" s="301"/>
      <c r="K6" s="302"/>
    </row>
    <row r="7" spans="1:11" ht="12.75">
      <c r="A7" s="303" t="s">
        <v>186</v>
      </c>
      <c r="B7" s="304"/>
      <c r="C7" s="304"/>
      <c r="D7" s="304"/>
      <c r="E7" s="304"/>
      <c r="F7" s="304"/>
      <c r="G7" s="304"/>
      <c r="H7" s="305"/>
      <c r="I7" s="60">
        <v>1</v>
      </c>
      <c r="J7" s="61"/>
      <c r="K7" s="61"/>
    </row>
    <row r="8" spans="1:11" ht="12.75">
      <c r="A8" s="306" t="s">
        <v>314</v>
      </c>
      <c r="B8" s="307"/>
      <c r="C8" s="307"/>
      <c r="D8" s="307"/>
      <c r="E8" s="307"/>
      <c r="F8" s="307"/>
      <c r="G8" s="307"/>
      <c r="H8" s="308"/>
      <c r="I8" s="62">
        <v>2</v>
      </c>
      <c r="J8" s="63">
        <v>212686963.05175003</v>
      </c>
      <c r="K8" s="63">
        <v>192739096.12473002</v>
      </c>
    </row>
    <row r="9" spans="1:11" ht="12.75">
      <c r="A9" s="309" t="s">
        <v>33</v>
      </c>
      <c r="B9" s="310"/>
      <c r="C9" s="310"/>
      <c r="D9" s="310"/>
      <c r="E9" s="310"/>
      <c r="F9" s="310"/>
      <c r="G9" s="310"/>
      <c r="H9" s="311"/>
      <c r="I9" s="62">
        <v>3</v>
      </c>
      <c r="J9" s="64">
        <v>6159780.65</v>
      </c>
      <c r="K9" s="64">
        <v>5069619.57</v>
      </c>
    </row>
    <row r="10" spans="1:11" ht="12.75" customHeight="1">
      <c r="A10" s="309" t="s">
        <v>34</v>
      </c>
      <c r="B10" s="310"/>
      <c r="C10" s="310"/>
      <c r="D10" s="310"/>
      <c r="E10" s="310"/>
      <c r="F10" s="310"/>
      <c r="G10" s="310"/>
      <c r="H10" s="311"/>
      <c r="I10" s="62">
        <v>4</v>
      </c>
      <c r="J10" s="65"/>
      <c r="K10" s="65"/>
    </row>
    <row r="11" spans="1:11" ht="12.75" customHeight="1">
      <c r="A11" s="309" t="s">
        <v>35</v>
      </c>
      <c r="B11" s="310"/>
      <c r="C11" s="310"/>
      <c r="D11" s="310"/>
      <c r="E11" s="310"/>
      <c r="F11" s="310"/>
      <c r="G11" s="310"/>
      <c r="H11" s="311"/>
      <c r="I11" s="62">
        <v>5</v>
      </c>
      <c r="J11" s="65">
        <v>1986534.9100000001</v>
      </c>
      <c r="K11" s="65">
        <v>896373.8300000001</v>
      </c>
    </row>
    <row r="12" spans="1:11" ht="12.75" customHeight="1">
      <c r="A12" s="309" t="s">
        <v>0</v>
      </c>
      <c r="B12" s="310"/>
      <c r="C12" s="310"/>
      <c r="D12" s="310"/>
      <c r="E12" s="310"/>
      <c r="F12" s="310"/>
      <c r="G12" s="310"/>
      <c r="H12" s="311"/>
      <c r="I12" s="62">
        <v>6</v>
      </c>
      <c r="J12" s="65">
        <v>4173245.74</v>
      </c>
      <c r="K12" s="65">
        <v>4173245.74</v>
      </c>
    </row>
    <row r="13" spans="1:11" ht="12.75" customHeight="1">
      <c r="A13" s="309" t="s">
        <v>36</v>
      </c>
      <c r="B13" s="310"/>
      <c r="C13" s="310"/>
      <c r="D13" s="310"/>
      <c r="E13" s="310"/>
      <c r="F13" s="310"/>
      <c r="G13" s="310"/>
      <c r="H13" s="311"/>
      <c r="I13" s="62">
        <v>7</v>
      </c>
      <c r="J13" s="65"/>
      <c r="K13" s="65"/>
    </row>
    <row r="14" spans="1:11" ht="12.75" customHeight="1">
      <c r="A14" s="309" t="s">
        <v>37</v>
      </c>
      <c r="B14" s="310"/>
      <c r="C14" s="310"/>
      <c r="D14" s="310"/>
      <c r="E14" s="310"/>
      <c r="F14" s="310"/>
      <c r="G14" s="310"/>
      <c r="H14" s="311"/>
      <c r="I14" s="62">
        <v>8</v>
      </c>
      <c r="J14" s="65"/>
      <c r="K14" s="65"/>
    </row>
    <row r="15" spans="1:11" ht="12.75" customHeight="1">
      <c r="A15" s="309" t="s">
        <v>38</v>
      </c>
      <c r="B15" s="310"/>
      <c r="C15" s="310"/>
      <c r="D15" s="310"/>
      <c r="E15" s="310"/>
      <c r="F15" s="310"/>
      <c r="G15" s="310"/>
      <c r="H15" s="311"/>
      <c r="I15" s="62">
        <v>9</v>
      </c>
      <c r="J15" s="65"/>
      <c r="K15" s="65"/>
    </row>
    <row r="16" spans="1:11" ht="12.75">
      <c r="A16" s="309" t="s">
        <v>187</v>
      </c>
      <c r="B16" s="310"/>
      <c r="C16" s="310"/>
      <c r="D16" s="310"/>
      <c r="E16" s="310"/>
      <c r="F16" s="310"/>
      <c r="G16" s="310"/>
      <c r="H16" s="311"/>
      <c r="I16" s="62">
        <v>10</v>
      </c>
      <c r="J16" s="64">
        <v>108711754.60175002</v>
      </c>
      <c r="K16" s="64">
        <v>114654490.52</v>
      </c>
    </row>
    <row r="17" spans="1:11" ht="12.75">
      <c r="A17" s="309" t="s">
        <v>39</v>
      </c>
      <c r="B17" s="310"/>
      <c r="C17" s="310"/>
      <c r="D17" s="310"/>
      <c r="E17" s="310"/>
      <c r="F17" s="310"/>
      <c r="G17" s="310"/>
      <c r="H17" s="311"/>
      <c r="I17" s="62">
        <v>11</v>
      </c>
      <c r="J17" s="65">
        <v>15605344.05</v>
      </c>
      <c r="K17" s="65">
        <v>15605344.05</v>
      </c>
    </row>
    <row r="18" spans="1:11" ht="12.75">
      <c r="A18" s="309" t="s">
        <v>40</v>
      </c>
      <c r="B18" s="310"/>
      <c r="C18" s="310"/>
      <c r="D18" s="310"/>
      <c r="E18" s="310"/>
      <c r="F18" s="310"/>
      <c r="G18" s="310"/>
      <c r="H18" s="311"/>
      <c r="I18" s="62">
        <v>12</v>
      </c>
      <c r="J18" s="65">
        <v>30071396.15</v>
      </c>
      <c r="K18" s="65">
        <v>30529845.12</v>
      </c>
    </row>
    <row r="19" spans="1:11" ht="12.75">
      <c r="A19" s="309" t="s">
        <v>41</v>
      </c>
      <c r="B19" s="310"/>
      <c r="C19" s="310"/>
      <c r="D19" s="310"/>
      <c r="E19" s="310"/>
      <c r="F19" s="310"/>
      <c r="G19" s="310"/>
      <c r="H19" s="311"/>
      <c r="I19" s="62">
        <v>13</v>
      </c>
      <c r="J19" s="65">
        <v>45630313.186</v>
      </c>
      <c r="K19" s="65">
        <v>53544680.36</v>
      </c>
    </row>
    <row r="20" spans="1:11" ht="12.75">
      <c r="A20" s="309" t="s">
        <v>42</v>
      </c>
      <c r="B20" s="310"/>
      <c r="C20" s="310"/>
      <c r="D20" s="310"/>
      <c r="E20" s="310"/>
      <c r="F20" s="310"/>
      <c r="G20" s="310"/>
      <c r="H20" s="311"/>
      <c r="I20" s="62">
        <v>14</v>
      </c>
      <c r="J20" s="65">
        <v>15548803.42575</v>
      </c>
      <c r="K20" s="65">
        <v>14792944.89</v>
      </c>
    </row>
    <row r="21" spans="1:11" ht="12.75">
      <c r="A21" s="309" t="s">
        <v>43</v>
      </c>
      <c r="B21" s="310"/>
      <c r="C21" s="310"/>
      <c r="D21" s="310"/>
      <c r="E21" s="310"/>
      <c r="F21" s="310"/>
      <c r="G21" s="310"/>
      <c r="H21" s="311"/>
      <c r="I21" s="62">
        <v>15</v>
      </c>
      <c r="J21" s="65"/>
      <c r="K21" s="65"/>
    </row>
    <row r="22" spans="1:11" ht="12.75">
      <c r="A22" s="309" t="s">
        <v>44</v>
      </c>
      <c r="B22" s="310"/>
      <c r="C22" s="310"/>
      <c r="D22" s="310"/>
      <c r="E22" s="310"/>
      <c r="F22" s="310"/>
      <c r="G22" s="310"/>
      <c r="H22" s="311"/>
      <c r="I22" s="62">
        <v>16</v>
      </c>
      <c r="J22" s="65"/>
      <c r="K22" s="65"/>
    </row>
    <row r="23" spans="1:11" ht="12.75">
      <c r="A23" s="309" t="s">
        <v>45</v>
      </c>
      <c r="B23" s="310"/>
      <c r="C23" s="310"/>
      <c r="D23" s="310"/>
      <c r="E23" s="310"/>
      <c r="F23" s="310"/>
      <c r="G23" s="310"/>
      <c r="H23" s="311"/>
      <c r="I23" s="62">
        <v>17</v>
      </c>
      <c r="J23" s="65">
        <v>1779909.17</v>
      </c>
      <c r="K23" s="65">
        <v>113469.14</v>
      </c>
    </row>
    <row r="24" spans="1:11" ht="12.75">
      <c r="A24" s="309" t="s">
        <v>46</v>
      </c>
      <c r="B24" s="310"/>
      <c r="C24" s="310"/>
      <c r="D24" s="310"/>
      <c r="E24" s="310"/>
      <c r="F24" s="310"/>
      <c r="G24" s="310"/>
      <c r="H24" s="311"/>
      <c r="I24" s="62">
        <v>18</v>
      </c>
      <c r="J24" s="65">
        <v>75988.62</v>
      </c>
      <c r="K24" s="65">
        <v>68206.96</v>
      </c>
    </row>
    <row r="25" spans="1:11" ht="12.75">
      <c r="A25" s="309" t="s">
        <v>47</v>
      </c>
      <c r="B25" s="310"/>
      <c r="C25" s="310"/>
      <c r="D25" s="310"/>
      <c r="E25" s="310"/>
      <c r="F25" s="310"/>
      <c r="G25" s="310"/>
      <c r="H25" s="311"/>
      <c r="I25" s="62">
        <v>19</v>
      </c>
      <c r="J25" s="65"/>
      <c r="K25" s="65"/>
    </row>
    <row r="26" spans="1:11" ht="12.75">
      <c r="A26" s="309" t="s">
        <v>188</v>
      </c>
      <c r="B26" s="310"/>
      <c r="C26" s="310"/>
      <c r="D26" s="310"/>
      <c r="E26" s="310"/>
      <c r="F26" s="310"/>
      <c r="G26" s="310"/>
      <c r="H26" s="311"/>
      <c r="I26" s="62">
        <v>20</v>
      </c>
      <c r="J26" s="64">
        <v>27895051.53</v>
      </c>
      <c r="K26" s="64">
        <v>28093924.47</v>
      </c>
    </row>
    <row r="27" spans="1:11" ht="12.75" customHeight="1">
      <c r="A27" s="309" t="s">
        <v>48</v>
      </c>
      <c r="B27" s="310"/>
      <c r="C27" s="310"/>
      <c r="D27" s="310"/>
      <c r="E27" s="310"/>
      <c r="F27" s="310"/>
      <c r="G27" s="310"/>
      <c r="H27" s="311"/>
      <c r="I27" s="62">
        <v>21</v>
      </c>
      <c r="J27" s="65"/>
      <c r="K27" s="66">
        <v>0</v>
      </c>
    </row>
    <row r="28" spans="1:11" ht="12.75" customHeight="1">
      <c r="A28" s="309" t="s">
        <v>49</v>
      </c>
      <c r="B28" s="310"/>
      <c r="C28" s="310"/>
      <c r="D28" s="310"/>
      <c r="E28" s="310"/>
      <c r="F28" s="310"/>
      <c r="G28" s="310"/>
      <c r="H28" s="311"/>
      <c r="I28" s="62">
        <v>22</v>
      </c>
      <c r="J28" s="65"/>
      <c r="K28" s="65"/>
    </row>
    <row r="29" spans="1:11" ht="12.75" customHeight="1">
      <c r="A29" s="309" t="s">
        <v>50</v>
      </c>
      <c r="B29" s="310"/>
      <c r="C29" s="310"/>
      <c r="D29" s="310"/>
      <c r="E29" s="310"/>
      <c r="F29" s="310"/>
      <c r="G29" s="310"/>
      <c r="H29" s="311"/>
      <c r="I29" s="62">
        <v>23</v>
      </c>
      <c r="J29" s="65"/>
      <c r="K29" s="65"/>
    </row>
    <row r="30" spans="1:11" ht="12.75" customHeight="1">
      <c r="A30" s="309" t="s">
        <v>148</v>
      </c>
      <c r="B30" s="310"/>
      <c r="C30" s="310"/>
      <c r="D30" s="310"/>
      <c r="E30" s="310"/>
      <c r="F30" s="310"/>
      <c r="G30" s="310"/>
      <c r="H30" s="311"/>
      <c r="I30" s="62">
        <v>24</v>
      </c>
      <c r="J30" s="65"/>
      <c r="K30" s="65"/>
    </row>
    <row r="31" spans="1:11" ht="12.75" customHeight="1">
      <c r="A31" s="309" t="s">
        <v>53</v>
      </c>
      <c r="B31" s="310"/>
      <c r="C31" s="310"/>
      <c r="D31" s="310"/>
      <c r="E31" s="310"/>
      <c r="F31" s="310"/>
      <c r="G31" s="310"/>
      <c r="H31" s="311"/>
      <c r="I31" s="62">
        <v>25</v>
      </c>
      <c r="J31" s="65"/>
      <c r="K31" s="65"/>
    </row>
    <row r="32" spans="1:11" ht="12.75" customHeight="1">
      <c r="A32" s="309" t="s">
        <v>52</v>
      </c>
      <c r="B32" s="310"/>
      <c r="C32" s="310"/>
      <c r="D32" s="310"/>
      <c r="E32" s="310"/>
      <c r="F32" s="310"/>
      <c r="G32" s="310"/>
      <c r="H32" s="311"/>
      <c r="I32" s="62">
        <v>26</v>
      </c>
      <c r="J32" s="65">
        <v>27855051.53</v>
      </c>
      <c r="K32" s="65">
        <v>28093924.47</v>
      </c>
    </row>
    <row r="33" spans="1:11" ht="12.75" customHeight="1">
      <c r="A33" s="309" t="s">
        <v>51</v>
      </c>
      <c r="B33" s="310"/>
      <c r="C33" s="310"/>
      <c r="D33" s="310"/>
      <c r="E33" s="310"/>
      <c r="F33" s="310"/>
      <c r="G33" s="310"/>
      <c r="H33" s="311"/>
      <c r="I33" s="62">
        <v>27</v>
      </c>
      <c r="J33" s="65">
        <v>40000</v>
      </c>
      <c r="K33" s="67"/>
    </row>
    <row r="34" spans="1:11" ht="12.75" customHeight="1">
      <c r="A34" s="309" t="s">
        <v>147</v>
      </c>
      <c r="B34" s="310"/>
      <c r="C34" s="310"/>
      <c r="D34" s="310"/>
      <c r="E34" s="310"/>
      <c r="F34" s="310"/>
      <c r="G34" s="310"/>
      <c r="H34" s="311"/>
      <c r="I34" s="62">
        <v>28</v>
      </c>
      <c r="J34" s="65"/>
      <c r="K34" s="65"/>
    </row>
    <row r="35" spans="1:11" ht="12.75">
      <c r="A35" s="309" t="s">
        <v>189</v>
      </c>
      <c r="B35" s="310"/>
      <c r="C35" s="310"/>
      <c r="D35" s="310"/>
      <c r="E35" s="310"/>
      <c r="F35" s="310"/>
      <c r="G35" s="310"/>
      <c r="H35" s="311"/>
      <c r="I35" s="62">
        <v>29</v>
      </c>
      <c r="J35" s="64">
        <v>55018983.15</v>
      </c>
      <c r="K35" s="64">
        <v>23563256.74</v>
      </c>
    </row>
    <row r="36" spans="1:11" ht="12.75" customHeight="1">
      <c r="A36" s="309" t="s">
        <v>54</v>
      </c>
      <c r="B36" s="310"/>
      <c r="C36" s="310"/>
      <c r="D36" s="310"/>
      <c r="E36" s="310"/>
      <c r="F36" s="310"/>
      <c r="G36" s="310"/>
      <c r="H36" s="311"/>
      <c r="I36" s="62">
        <v>30</v>
      </c>
      <c r="J36" s="65">
        <v>1156317.49</v>
      </c>
      <c r="K36" s="65"/>
    </row>
    <row r="37" spans="1:11" ht="12.75" customHeight="1">
      <c r="A37" s="309" t="s">
        <v>55</v>
      </c>
      <c r="B37" s="310"/>
      <c r="C37" s="310"/>
      <c r="D37" s="310"/>
      <c r="E37" s="310"/>
      <c r="F37" s="310"/>
      <c r="G37" s="310"/>
      <c r="H37" s="311"/>
      <c r="I37" s="62">
        <v>31</v>
      </c>
      <c r="J37" s="65">
        <v>53318298.63</v>
      </c>
      <c r="K37" s="65">
        <v>23052790.96</v>
      </c>
    </row>
    <row r="38" spans="1:11" ht="12.75" customHeight="1">
      <c r="A38" s="309" t="s">
        <v>56</v>
      </c>
      <c r="B38" s="310"/>
      <c r="C38" s="310"/>
      <c r="D38" s="310"/>
      <c r="E38" s="310"/>
      <c r="F38" s="310"/>
      <c r="G38" s="310"/>
      <c r="H38" s="311"/>
      <c r="I38" s="62">
        <v>32</v>
      </c>
      <c r="J38" s="65">
        <v>544367.0299999958</v>
      </c>
      <c r="K38" s="65">
        <v>510465.77</v>
      </c>
    </row>
    <row r="39" spans="1:11" ht="12.75">
      <c r="A39" s="309" t="s">
        <v>57</v>
      </c>
      <c r="B39" s="310"/>
      <c r="C39" s="310"/>
      <c r="D39" s="310"/>
      <c r="E39" s="310"/>
      <c r="F39" s="310"/>
      <c r="G39" s="310"/>
      <c r="H39" s="311"/>
      <c r="I39" s="62">
        <v>33</v>
      </c>
      <c r="J39" s="65">
        <v>14901393.12</v>
      </c>
      <c r="K39" s="65">
        <v>21357804.82</v>
      </c>
    </row>
    <row r="40" spans="1:11" ht="12.75">
      <c r="A40" s="306" t="s">
        <v>315</v>
      </c>
      <c r="B40" s="307"/>
      <c r="C40" s="307"/>
      <c r="D40" s="307"/>
      <c r="E40" s="307"/>
      <c r="F40" s="307"/>
      <c r="G40" s="307"/>
      <c r="H40" s="308"/>
      <c r="I40" s="62">
        <v>34</v>
      </c>
      <c r="J40" s="63">
        <v>602856687.10729</v>
      </c>
      <c r="K40" s="63">
        <v>635673290.84428</v>
      </c>
    </row>
    <row r="41" spans="1:11" ht="12.75">
      <c r="A41" s="309" t="s">
        <v>58</v>
      </c>
      <c r="B41" s="310"/>
      <c r="C41" s="310"/>
      <c r="D41" s="310"/>
      <c r="E41" s="310"/>
      <c r="F41" s="310"/>
      <c r="G41" s="310"/>
      <c r="H41" s="311"/>
      <c r="I41" s="62">
        <v>35</v>
      </c>
      <c r="J41" s="64">
        <v>18871790.79834</v>
      </c>
      <c r="K41" s="64">
        <v>110695311.18</v>
      </c>
    </row>
    <row r="42" spans="1:11" ht="12.75">
      <c r="A42" s="309" t="s">
        <v>59</v>
      </c>
      <c r="B42" s="310"/>
      <c r="C42" s="310"/>
      <c r="D42" s="310"/>
      <c r="E42" s="310"/>
      <c r="F42" s="310"/>
      <c r="G42" s="310"/>
      <c r="H42" s="311"/>
      <c r="I42" s="62">
        <v>36</v>
      </c>
      <c r="J42" s="65"/>
      <c r="K42" s="65">
        <v>0</v>
      </c>
    </row>
    <row r="43" spans="1:12" ht="12.75">
      <c r="A43" s="309" t="s">
        <v>60</v>
      </c>
      <c r="B43" s="310"/>
      <c r="C43" s="310"/>
      <c r="D43" s="310"/>
      <c r="E43" s="310"/>
      <c r="F43" s="310"/>
      <c r="G43" s="310"/>
      <c r="H43" s="311"/>
      <c r="I43" s="62">
        <v>37</v>
      </c>
      <c r="J43" s="65">
        <v>18870116.26834</v>
      </c>
      <c r="K43" s="65">
        <v>110693511.18</v>
      </c>
      <c r="L43" s="68"/>
    </row>
    <row r="44" spans="1:11" ht="12.75">
      <c r="A44" s="309" t="s">
        <v>145</v>
      </c>
      <c r="B44" s="310"/>
      <c r="C44" s="310"/>
      <c r="D44" s="310"/>
      <c r="E44" s="310"/>
      <c r="F44" s="310"/>
      <c r="G44" s="310"/>
      <c r="H44" s="311"/>
      <c r="I44" s="62">
        <v>38</v>
      </c>
      <c r="J44" s="65"/>
      <c r="K44" s="65"/>
    </row>
    <row r="45" spans="1:11" ht="12.75">
      <c r="A45" s="309" t="s">
        <v>146</v>
      </c>
      <c r="B45" s="310"/>
      <c r="C45" s="310"/>
      <c r="D45" s="310"/>
      <c r="E45" s="310"/>
      <c r="F45" s="310"/>
      <c r="G45" s="310"/>
      <c r="H45" s="311"/>
      <c r="I45" s="62">
        <v>39</v>
      </c>
      <c r="J45" s="65"/>
      <c r="K45" s="65"/>
    </row>
    <row r="46" spans="1:11" ht="12.75">
      <c r="A46" s="309" t="s">
        <v>61</v>
      </c>
      <c r="B46" s="310"/>
      <c r="C46" s="310"/>
      <c r="D46" s="310"/>
      <c r="E46" s="310"/>
      <c r="F46" s="310"/>
      <c r="G46" s="310"/>
      <c r="H46" s="311"/>
      <c r="I46" s="62">
        <v>40</v>
      </c>
      <c r="J46" s="65">
        <v>1674.53</v>
      </c>
      <c r="K46" s="65">
        <v>1800</v>
      </c>
    </row>
    <row r="47" spans="1:11" ht="12.75">
      <c r="A47" s="309" t="s">
        <v>62</v>
      </c>
      <c r="B47" s="310"/>
      <c r="C47" s="310"/>
      <c r="D47" s="310"/>
      <c r="E47" s="310"/>
      <c r="F47" s="310"/>
      <c r="G47" s="310"/>
      <c r="H47" s="311"/>
      <c r="I47" s="62">
        <v>41</v>
      </c>
      <c r="J47" s="65"/>
      <c r="K47" s="65"/>
    </row>
    <row r="48" spans="1:11" ht="12.75">
      <c r="A48" s="309" t="s">
        <v>63</v>
      </c>
      <c r="B48" s="310"/>
      <c r="C48" s="310"/>
      <c r="D48" s="310"/>
      <c r="E48" s="310"/>
      <c r="F48" s="310"/>
      <c r="G48" s="310"/>
      <c r="H48" s="311"/>
      <c r="I48" s="62">
        <v>42</v>
      </c>
      <c r="J48" s="65"/>
      <c r="K48" s="65"/>
    </row>
    <row r="49" spans="1:11" ht="12.75">
      <c r="A49" s="309" t="s">
        <v>64</v>
      </c>
      <c r="B49" s="310"/>
      <c r="C49" s="310"/>
      <c r="D49" s="310"/>
      <c r="E49" s="310"/>
      <c r="F49" s="310"/>
      <c r="G49" s="310"/>
      <c r="H49" s="311"/>
      <c r="I49" s="62">
        <v>43</v>
      </c>
      <c r="J49" s="64">
        <v>340203485.61042005</v>
      </c>
      <c r="K49" s="64">
        <v>288600282.82</v>
      </c>
    </row>
    <row r="50" spans="1:11" ht="12.75">
      <c r="A50" s="309" t="s">
        <v>65</v>
      </c>
      <c r="B50" s="310"/>
      <c r="C50" s="310"/>
      <c r="D50" s="310"/>
      <c r="E50" s="310"/>
      <c r="F50" s="310"/>
      <c r="G50" s="310"/>
      <c r="H50" s="311"/>
      <c r="I50" s="62">
        <v>44</v>
      </c>
      <c r="J50" s="65">
        <v>104483166.70364</v>
      </c>
      <c r="K50" s="65">
        <v>113235212.52497001</v>
      </c>
    </row>
    <row r="51" spans="1:11" ht="12.75">
      <c r="A51" s="309" t="s">
        <v>66</v>
      </c>
      <c r="B51" s="310"/>
      <c r="C51" s="310"/>
      <c r="D51" s="310"/>
      <c r="E51" s="310"/>
      <c r="F51" s="310"/>
      <c r="G51" s="310"/>
      <c r="H51" s="311"/>
      <c r="I51" s="62">
        <v>45</v>
      </c>
      <c r="J51" s="65">
        <v>144444881.50348</v>
      </c>
      <c r="K51" s="65">
        <v>160723682.75087</v>
      </c>
    </row>
    <row r="52" spans="1:11" ht="12.75">
      <c r="A52" s="309" t="s">
        <v>67</v>
      </c>
      <c r="B52" s="310"/>
      <c r="C52" s="310"/>
      <c r="D52" s="310"/>
      <c r="E52" s="310"/>
      <c r="F52" s="310"/>
      <c r="G52" s="310"/>
      <c r="H52" s="311"/>
      <c r="I52" s="62">
        <v>46</v>
      </c>
      <c r="J52" s="65"/>
      <c r="K52" s="65"/>
    </row>
    <row r="53" spans="1:11" ht="12.75">
      <c r="A53" s="309" t="s">
        <v>68</v>
      </c>
      <c r="B53" s="310"/>
      <c r="C53" s="310"/>
      <c r="D53" s="310"/>
      <c r="E53" s="310"/>
      <c r="F53" s="310"/>
      <c r="G53" s="310"/>
      <c r="H53" s="311"/>
      <c r="I53" s="62">
        <v>47</v>
      </c>
      <c r="J53" s="65"/>
      <c r="K53" s="65"/>
    </row>
    <row r="54" spans="1:11" ht="12.75">
      <c r="A54" s="309" t="s">
        <v>69</v>
      </c>
      <c r="B54" s="310"/>
      <c r="C54" s="310"/>
      <c r="D54" s="310"/>
      <c r="E54" s="310"/>
      <c r="F54" s="310"/>
      <c r="G54" s="310"/>
      <c r="H54" s="311"/>
      <c r="I54" s="62">
        <v>48</v>
      </c>
      <c r="J54" s="65">
        <v>75614882.52947</v>
      </c>
      <c r="K54" s="65">
        <v>7803837.55</v>
      </c>
    </row>
    <row r="55" spans="1:11" ht="12.75">
      <c r="A55" s="309" t="s">
        <v>70</v>
      </c>
      <c r="B55" s="310"/>
      <c r="C55" s="310"/>
      <c r="D55" s="310"/>
      <c r="E55" s="310"/>
      <c r="F55" s="310"/>
      <c r="G55" s="310"/>
      <c r="H55" s="311"/>
      <c r="I55" s="62">
        <v>49</v>
      </c>
      <c r="J55" s="65">
        <v>15660554.87383</v>
      </c>
      <c r="K55" s="65">
        <v>6837549.99</v>
      </c>
    </row>
    <row r="56" spans="1:11" ht="12.75">
      <c r="A56" s="309" t="s">
        <v>190</v>
      </c>
      <c r="B56" s="310"/>
      <c r="C56" s="310"/>
      <c r="D56" s="310"/>
      <c r="E56" s="310"/>
      <c r="F56" s="310"/>
      <c r="G56" s="310"/>
      <c r="H56" s="311"/>
      <c r="I56" s="62">
        <v>50</v>
      </c>
      <c r="J56" s="64">
        <v>84520294.96</v>
      </c>
      <c r="K56" s="64">
        <v>48489732.29</v>
      </c>
    </row>
    <row r="57" spans="1:11" ht="12.75">
      <c r="A57" s="309" t="s">
        <v>48</v>
      </c>
      <c r="B57" s="310"/>
      <c r="C57" s="310"/>
      <c r="D57" s="310"/>
      <c r="E57" s="310"/>
      <c r="F57" s="310"/>
      <c r="G57" s="310"/>
      <c r="H57" s="311"/>
      <c r="I57" s="62">
        <v>51</v>
      </c>
      <c r="J57" s="65"/>
      <c r="K57" s="65"/>
    </row>
    <row r="58" spans="1:11" ht="12.75">
      <c r="A58" s="309" t="s">
        <v>49</v>
      </c>
      <c r="B58" s="310"/>
      <c r="C58" s="310"/>
      <c r="D58" s="310"/>
      <c r="E58" s="310"/>
      <c r="F58" s="310"/>
      <c r="G58" s="310"/>
      <c r="H58" s="311"/>
      <c r="I58" s="62">
        <v>52</v>
      </c>
      <c r="J58" s="210">
        <v>0</v>
      </c>
      <c r="K58" s="65">
        <v>0</v>
      </c>
    </row>
    <row r="59" spans="1:11" ht="12.75">
      <c r="A59" s="309" t="s">
        <v>71</v>
      </c>
      <c r="B59" s="310"/>
      <c r="C59" s="310"/>
      <c r="D59" s="310"/>
      <c r="E59" s="310"/>
      <c r="F59" s="310"/>
      <c r="G59" s="310"/>
      <c r="H59" s="311"/>
      <c r="I59" s="62">
        <v>53</v>
      </c>
      <c r="J59" s="65"/>
      <c r="K59" s="65"/>
    </row>
    <row r="60" spans="1:11" ht="12.75">
      <c r="A60" s="309" t="s">
        <v>148</v>
      </c>
      <c r="B60" s="310"/>
      <c r="C60" s="310"/>
      <c r="D60" s="310"/>
      <c r="E60" s="310"/>
      <c r="F60" s="310"/>
      <c r="G60" s="310"/>
      <c r="H60" s="311"/>
      <c r="I60" s="62">
        <v>54</v>
      </c>
      <c r="J60" s="65"/>
      <c r="K60" s="65"/>
    </row>
    <row r="61" spans="1:11" ht="12.75">
      <c r="A61" s="309" t="s">
        <v>53</v>
      </c>
      <c r="B61" s="310"/>
      <c r="C61" s="310"/>
      <c r="D61" s="310"/>
      <c r="E61" s="310"/>
      <c r="F61" s="310"/>
      <c r="G61" s="310"/>
      <c r="H61" s="311"/>
      <c r="I61" s="62">
        <v>55</v>
      </c>
      <c r="J61" s="65">
        <v>84520294.96</v>
      </c>
      <c r="K61" s="65">
        <v>48489732.29</v>
      </c>
    </row>
    <row r="62" spans="1:11" ht="12.75">
      <c r="A62" s="309" t="s">
        <v>52</v>
      </c>
      <c r="B62" s="310"/>
      <c r="C62" s="310"/>
      <c r="D62" s="310"/>
      <c r="E62" s="310"/>
      <c r="F62" s="310"/>
      <c r="G62" s="310"/>
      <c r="H62" s="311"/>
      <c r="I62" s="62">
        <v>56</v>
      </c>
      <c r="J62" s="65"/>
      <c r="K62" s="65"/>
    </row>
    <row r="63" spans="1:11" ht="12.75">
      <c r="A63" s="309" t="s">
        <v>72</v>
      </c>
      <c r="B63" s="310"/>
      <c r="C63" s="310"/>
      <c r="D63" s="310"/>
      <c r="E63" s="310"/>
      <c r="F63" s="310"/>
      <c r="G63" s="310"/>
      <c r="H63" s="311"/>
      <c r="I63" s="62">
        <v>57</v>
      </c>
      <c r="J63" s="65"/>
      <c r="K63" s="65"/>
    </row>
    <row r="64" spans="1:11" ht="12.75">
      <c r="A64" s="309" t="s">
        <v>191</v>
      </c>
      <c r="B64" s="310"/>
      <c r="C64" s="310"/>
      <c r="D64" s="310"/>
      <c r="E64" s="310"/>
      <c r="F64" s="310"/>
      <c r="G64" s="310"/>
      <c r="H64" s="311"/>
      <c r="I64" s="62">
        <v>58</v>
      </c>
      <c r="J64" s="65">
        <v>159261115.73853</v>
      </c>
      <c r="K64" s="65">
        <v>187887964.54</v>
      </c>
    </row>
    <row r="65" spans="1:11" ht="12.75">
      <c r="A65" s="306" t="s">
        <v>82</v>
      </c>
      <c r="B65" s="307"/>
      <c r="C65" s="307"/>
      <c r="D65" s="307"/>
      <c r="E65" s="307"/>
      <c r="F65" s="307"/>
      <c r="G65" s="307"/>
      <c r="H65" s="308"/>
      <c r="I65" s="62">
        <v>59</v>
      </c>
      <c r="J65" s="69">
        <v>6456235.63072</v>
      </c>
      <c r="K65" s="69">
        <v>12086221.75</v>
      </c>
    </row>
    <row r="66" spans="1:11" ht="12.75">
      <c r="A66" s="306" t="s">
        <v>316</v>
      </c>
      <c r="B66" s="307"/>
      <c r="C66" s="307"/>
      <c r="D66" s="307"/>
      <c r="E66" s="307"/>
      <c r="F66" s="307"/>
      <c r="G66" s="307"/>
      <c r="H66" s="308"/>
      <c r="I66" s="62">
        <v>60</v>
      </c>
      <c r="J66" s="63">
        <v>821999885.7897601</v>
      </c>
      <c r="K66" s="63">
        <v>840498608.71</v>
      </c>
    </row>
    <row r="67" spans="1:11" ht="12.75">
      <c r="A67" s="312" t="s">
        <v>81</v>
      </c>
      <c r="B67" s="313"/>
      <c r="C67" s="313"/>
      <c r="D67" s="313"/>
      <c r="E67" s="313"/>
      <c r="F67" s="313"/>
      <c r="G67" s="313"/>
      <c r="H67" s="314"/>
      <c r="I67" s="70">
        <v>61</v>
      </c>
      <c r="J67" s="71"/>
      <c r="K67" s="71"/>
    </row>
    <row r="68" spans="1:11" ht="12.75">
      <c r="A68" s="315" t="s">
        <v>73</v>
      </c>
      <c r="B68" s="316"/>
      <c r="C68" s="316"/>
      <c r="D68" s="316"/>
      <c r="E68" s="316"/>
      <c r="F68" s="316"/>
      <c r="G68" s="316"/>
      <c r="H68" s="316"/>
      <c r="I68" s="316"/>
      <c r="J68" s="316"/>
      <c r="K68" s="317"/>
    </row>
    <row r="69" spans="1:11" ht="12.75">
      <c r="A69" s="303" t="s">
        <v>317</v>
      </c>
      <c r="B69" s="304"/>
      <c r="C69" s="304"/>
      <c r="D69" s="304"/>
      <c r="E69" s="304"/>
      <c r="F69" s="304"/>
      <c r="G69" s="304"/>
      <c r="H69" s="305"/>
      <c r="I69" s="60">
        <v>62</v>
      </c>
      <c r="J69" s="72">
        <v>235574056.13698</v>
      </c>
      <c r="K69" s="72">
        <v>304979023.57</v>
      </c>
    </row>
    <row r="70" spans="1:11" ht="12.75">
      <c r="A70" s="309" t="s">
        <v>74</v>
      </c>
      <c r="B70" s="310"/>
      <c r="C70" s="310"/>
      <c r="D70" s="310"/>
      <c r="E70" s="310"/>
      <c r="F70" s="310"/>
      <c r="G70" s="310"/>
      <c r="H70" s="311"/>
      <c r="I70" s="62">
        <v>63</v>
      </c>
      <c r="J70" s="66">
        <v>133165000</v>
      </c>
      <c r="K70" s="66">
        <v>133165000</v>
      </c>
    </row>
    <row r="71" spans="1:11" ht="12.75">
      <c r="A71" s="309" t="s">
        <v>75</v>
      </c>
      <c r="B71" s="310"/>
      <c r="C71" s="310"/>
      <c r="D71" s="310"/>
      <c r="E71" s="310"/>
      <c r="F71" s="310"/>
      <c r="G71" s="310"/>
      <c r="H71" s="311"/>
      <c r="I71" s="62">
        <v>64</v>
      </c>
      <c r="J71" s="66"/>
      <c r="K71" s="66"/>
    </row>
    <row r="72" spans="1:11" ht="12.75">
      <c r="A72" s="309" t="s">
        <v>76</v>
      </c>
      <c r="B72" s="310"/>
      <c r="C72" s="310"/>
      <c r="D72" s="310"/>
      <c r="E72" s="310"/>
      <c r="F72" s="310"/>
      <c r="G72" s="310"/>
      <c r="H72" s="311"/>
      <c r="I72" s="62">
        <v>65</v>
      </c>
      <c r="J72" s="73">
        <v>21273155.64</v>
      </c>
      <c r="K72" s="73">
        <v>21290255.64</v>
      </c>
    </row>
    <row r="73" spans="1:11" ht="12.75">
      <c r="A73" s="309" t="s">
        <v>77</v>
      </c>
      <c r="B73" s="310"/>
      <c r="C73" s="310"/>
      <c r="D73" s="310"/>
      <c r="E73" s="310"/>
      <c r="F73" s="310"/>
      <c r="G73" s="310"/>
      <c r="H73" s="311"/>
      <c r="I73" s="62">
        <v>66</v>
      </c>
      <c r="J73" s="66">
        <v>6658250</v>
      </c>
      <c r="K73" s="66">
        <v>6658250</v>
      </c>
    </row>
    <row r="74" spans="1:11" ht="12.75">
      <c r="A74" s="309" t="s">
        <v>261</v>
      </c>
      <c r="B74" s="310"/>
      <c r="C74" s="310"/>
      <c r="D74" s="310"/>
      <c r="E74" s="310"/>
      <c r="F74" s="310"/>
      <c r="G74" s="310"/>
      <c r="H74" s="311"/>
      <c r="I74" s="62">
        <v>67</v>
      </c>
      <c r="J74" s="66">
        <v>14895345.64</v>
      </c>
      <c r="K74" s="66">
        <v>14872545.64</v>
      </c>
    </row>
    <row r="75" spans="1:11" ht="12.75">
      <c r="A75" s="309" t="s">
        <v>262</v>
      </c>
      <c r="B75" s="310"/>
      <c r="C75" s="310"/>
      <c r="D75" s="310"/>
      <c r="E75" s="310"/>
      <c r="F75" s="310"/>
      <c r="G75" s="310"/>
      <c r="H75" s="311"/>
      <c r="I75" s="62">
        <v>68</v>
      </c>
      <c r="J75" s="66">
        <v>280440</v>
      </c>
      <c r="K75" s="66">
        <v>240540</v>
      </c>
    </row>
    <row r="76" spans="1:11" ht="12.75">
      <c r="A76" s="309" t="s">
        <v>78</v>
      </c>
      <c r="B76" s="310"/>
      <c r="C76" s="310"/>
      <c r="D76" s="310"/>
      <c r="E76" s="310"/>
      <c r="F76" s="310"/>
      <c r="G76" s="310"/>
      <c r="H76" s="311"/>
      <c r="I76" s="62">
        <v>69</v>
      </c>
      <c r="J76" s="66"/>
      <c r="K76" s="66"/>
    </row>
    <row r="77" spans="1:11" ht="12.75">
      <c r="A77" s="309" t="s">
        <v>79</v>
      </c>
      <c r="B77" s="310"/>
      <c r="C77" s="310"/>
      <c r="D77" s="310"/>
      <c r="E77" s="310"/>
      <c r="F77" s="310"/>
      <c r="G77" s="310"/>
      <c r="H77" s="311"/>
      <c r="I77" s="62">
        <v>70</v>
      </c>
      <c r="J77" s="66"/>
      <c r="K77" s="66"/>
    </row>
    <row r="78" spans="1:11" ht="12.75">
      <c r="A78" s="309" t="s">
        <v>80</v>
      </c>
      <c r="B78" s="310"/>
      <c r="C78" s="310"/>
      <c r="D78" s="310"/>
      <c r="E78" s="310"/>
      <c r="F78" s="310"/>
      <c r="G78" s="310"/>
      <c r="H78" s="311"/>
      <c r="I78" s="62">
        <v>71</v>
      </c>
      <c r="J78" s="66"/>
      <c r="K78" s="66"/>
    </row>
    <row r="79" spans="1:11" ht="12.75">
      <c r="A79" s="309" t="s">
        <v>192</v>
      </c>
      <c r="B79" s="310"/>
      <c r="C79" s="310"/>
      <c r="D79" s="310"/>
      <c r="E79" s="310"/>
      <c r="F79" s="310"/>
      <c r="G79" s="310"/>
      <c r="H79" s="311"/>
      <c r="I79" s="62">
        <v>72</v>
      </c>
      <c r="J79" s="73">
        <v>13249718.12381</v>
      </c>
      <c r="K79" s="73">
        <v>36879953</v>
      </c>
    </row>
    <row r="80" spans="1:11" ht="12.75">
      <c r="A80" s="318" t="s">
        <v>83</v>
      </c>
      <c r="B80" s="319"/>
      <c r="C80" s="319"/>
      <c r="D80" s="319"/>
      <c r="E80" s="319"/>
      <c r="F80" s="319"/>
      <c r="G80" s="319"/>
      <c r="H80" s="320"/>
      <c r="I80" s="62">
        <v>73</v>
      </c>
      <c r="J80" s="73">
        <v>13249718.12381</v>
      </c>
      <c r="K80" s="73">
        <v>36879953</v>
      </c>
    </row>
    <row r="81" spans="1:11" ht="12.75">
      <c r="A81" s="318" t="s">
        <v>84</v>
      </c>
      <c r="B81" s="319"/>
      <c r="C81" s="319"/>
      <c r="D81" s="319"/>
      <c r="E81" s="319"/>
      <c r="F81" s="319"/>
      <c r="G81" s="319"/>
      <c r="H81" s="320"/>
      <c r="I81" s="62">
        <v>74</v>
      </c>
      <c r="J81" s="66"/>
      <c r="K81" s="66"/>
    </row>
    <row r="82" spans="1:11" ht="12.75">
      <c r="A82" s="309" t="s">
        <v>85</v>
      </c>
      <c r="B82" s="310"/>
      <c r="C82" s="310"/>
      <c r="D82" s="310"/>
      <c r="E82" s="310"/>
      <c r="F82" s="310"/>
      <c r="G82" s="310"/>
      <c r="H82" s="311"/>
      <c r="I82" s="62">
        <v>75</v>
      </c>
      <c r="J82" s="66">
        <v>67886182.37317</v>
      </c>
      <c r="K82" s="66">
        <v>113643814.92</v>
      </c>
    </row>
    <row r="83" spans="1:11" ht="12.75">
      <c r="A83" s="318" t="s">
        <v>86</v>
      </c>
      <c r="B83" s="319"/>
      <c r="C83" s="319"/>
      <c r="D83" s="319"/>
      <c r="E83" s="319"/>
      <c r="F83" s="319"/>
      <c r="G83" s="319"/>
      <c r="H83" s="320"/>
      <c r="I83" s="62">
        <v>76</v>
      </c>
      <c r="J83" s="66">
        <v>67886182.37317</v>
      </c>
      <c r="K83" s="66">
        <v>113643814.92</v>
      </c>
    </row>
    <row r="84" spans="1:11" ht="12.75">
      <c r="A84" s="318" t="s">
        <v>87</v>
      </c>
      <c r="B84" s="319"/>
      <c r="C84" s="319"/>
      <c r="D84" s="319"/>
      <c r="E84" s="319"/>
      <c r="F84" s="319"/>
      <c r="G84" s="319"/>
      <c r="H84" s="320"/>
      <c r="I84" s="62">
        <v>77</v>
      </c>
      <c r="J84" s="66"/>
      <c r="K84" s="66"/>
    </row>
    <row r="85" spans="1:11" ht="12.75">
      <c r="A85" s="309" t="s">
        <v>88</v>
      </c>
      <c r="B85" s="310"/>
      <c r="C85" s="310"/>
      <c r="D85" s="310"/>
      <c r="E85" s="310"/>
      <c r="F85" s="310"/>
      <c r="G85" s="310"/>
      <c r="H85" s="311"/>
      <c r="I85" s="62">
        <v>78</v>
      </c>
      <c r="J85" s="66"/>
      <c r="K85" s="66"/>
    </row>
    <row r="86" spans="1:11" ht="12.75">
      <c r="A86" s="306" t="s">
        <v>318</v>
      </c>
      <c r="B86" s="307"/>
      <c r="C86" s="307"/>
      <c r="D86" s="307"/>
      <c r="E86" s="307"/>
      <c r="F86" s="307"/>
      <c r="G86" s="307"/>
      <c r="H86" s="308"/>
      <c r="I86" s="62">
        <v>79</v>
      </c>
      <c r="J86" s="73">
        <v>8576218.83</v>
      </c>
      <c r="K86" s="73">
        <v>8662224.38</v>
      </c>
    </row>
    <row r="87" spans="1:11" ht="12.75">
      <c r="A87" s="309" t="s">
        <v>89</v>
      </c>
      <c r="B87" s="310"/>
      <c r="C87" s="310"/>
      <c r="D87" s="310"/>
      <c r="E87" s="310"/>
      <c r="F87" s="310"/>
      <c r="G87" s="310"/>
      <c r="H87" s="311"/>
      <c r="I87" s="62">
        <v>80</v>
      </c>
      <c r="J87" s="66">
        <v>8576218.83</v>
      </c>
      <c r="K87" s="66">
        <v>8662224.38</v>
      </c>
    </row>
    <row r="88" spans="1:11" ht="12.75">
      <c r="A88" s="309" t="s">
        <v>90</v>
      </c>
      <c r="B88" s="310"/>
      <c r="C88" s="310"/>
      <c r="D88" s="310"/>
      <c r="E88" s="310"/>
      <c r="F88" s="310"/>
      <c r="G88" s="310"/>
      <c r="H88" s="311"/>
      <c r="I88" s="62">
        <v>81</v>
      </c>
      <c r="J88" s="66"/>
      <c r="K88" s="66"/>
    </row>
    <row r="89" spans="1:11" ht="12.75">
      <c r="A89" s="309" t="s">
        <v>91</v>
      </c>
      <c r="B89" s="310"/>
      <c r="C89" s="310"/>
      <c r="D89" s="310"/>
      <c r="E89" s="310"/>
      <c r="F89" s="310"/>
      <c r="G89" s="310"/>
      <c r="H89" s="311"/>
      <c r="I89" s="62">
        <v>82</v>
      </c>
      <c r="J89" s="66"/>
      <c r="K89" s="66"/>
    </row>
    <row r="90" spans="1:11" ht="12.75">
      <c r="A90" s="306" t="s">
        <v>319</v>
      </c>
      <c r="B90" s="307"/>
      <c r="C90" s="307"/>
      <c r="D90" s="307"/>
      <c r="E90" s="307"/>
      <c r="F90" s="307"/>
      <c r="G90" s="307"/>
      <c r="H90" s="308"/>
      <c r="I90" s="62">
        <v>83</v>
      </c>
      <c r="J90" s="74">
        <v>21484459.6</v>
      </c>
      <c r="K90" s="74">
        <v>12253472.93</v>
      </c>
    </row>
    <row r="91" spans="1:11" ht="12.75">
      <c r="A91" s="309" t="s">
        <v>336</v>
      </c>
      <c r="B91" s="310"/>
      <c r="C91" s="310"/>
      <c r="D91" s="310"/>
      <c r="E91" s="310"/>
      <c r="F91" s="310"/>
      <c r="G91" s="310"/>
      <c r="H91" s="311"/>
      <c r="I91" s="62">
        <v>84</v>
      </c>
      <c r="J91" s="66">
        <v>6263289.73</v>
      </c>
      <c r="K91" s="66">
        <v>3614069.38</v>
      </c>
    </row>
    <row r="92" spans="1:11" ht="12.75">
      <c r="A92" s="309" t="s">
        <v>93</v>
      </c>
      <c r="B92" s="310"/>
      <c r="C92" s="310"/>
      <c r="D92" s="310"/>
      <c r="E92" s="310"/>
      <c r="F92" s="310"/>
      <c r="G92" s="310"/>
      <c r="H92" s="311"/>
      <c r="I92" s="62">
        <v>85</v>
      </c>
      <c r="J92" s="66">
        <v>0</v>
      </c>
      <c r="K92" s="66">
        <v>0</v>
      </c>
    </row>
    <row r="93" spans="1:11" ht="12.75">
      <c r="A93" s="309" t="s">
        <v>92</v>
      </c>
      <c r="B93" s="310"/>
      <c r="C93" s="310"/>
      <c r="D93" s="310"/>
      <c r="E93" s="310"/>
      <c r="F93" s="310"/>
      <c r="G93" s="310"/>
      <c r="H93" s="311"/>
      <c r="I93" s="62">
        <v>86</v>
      </c>
      <c r="J93" s="66">
        <v>8380524.22</v>
      </c>
      <c r="K93" s="66">
        <v>5734004.86</v>
      </c>
    </row>
    <row r="94" spans="1:11" ht="12.75">
      <c r="A94" s="309" t="s">
        <v>94</v>
      </c>
      <c r="B94" s="310"/>
      <c r="C94" s="310"/>
      <c r="D94" s="310"/>
      <c r="E94" s="310"/>
      <c r="F94" s="310"/>
      <c r="G94" s="310"/>
      <c r="H94" s="311"/>
      <c r="I94" s="62">
        <v>87</v>
      </c>
      <c r="J94" s="66">
        <v>0</v>
      </c>
      <c r="K94" s="66">
        <v>0</v>
      </c>
    </row>
    <row r="95" spans="1:11" ht="12.75">
      <c r="A95" s="309" t="s">
        <v>95</v>
      </c>
      <c r="B95" s="310"/>
      <c r="C95" s="310"/>
      <c r="D95" s="310"/>
      <c r="E95" s="310"/>
      <c r="F95" s="310"/>
      <c r="G95" s="310"/>
      <c r="H95" s="311"/>
      <c r="I95" s="62">
        <v>88</v>
      </c>
      <c r="J95" s="66">
        <v>1151642.17</v>
      </c>
      <c r="K95" s="66">
        <v>77928.57</v>
      </c>
    </row>
    <row r="96" spans="1:11" ht="12.75">
      <c r="A96" s="309" t="s">
        <v>96</v>
      </c>
      <c r="B96" s="310"/>
      <c r="C96" s="310"/>
      <c r="D96" s="310"/>
      <c r="E96" s="310"/>
      <c r="F96" s="310"/>
      <c r="G96" s="310"/>
      <c r="H96" s="311"/>
      <c r="I96" s="62">
        <v>89</v>
      </c>
      <c r="J96" s="66">
        <v>0</v>
      </c>
      <c r="K96" s="66">
        <v>0</v>
      </c>
    </row>
    <row r="97" spans="1:11" ht="12.75">
      <c r="A97" s="309" t="s">
        <v>149</v>
      </c>
      <c r="B97" s="310"/>
      <c r="C97" s="310"/>
      <c r="D97" s="310"/>
      <c r="E97" s="310"/>
      <c r="F97" s="310"/>
      <c r="G97" s="310"/>
      <c r="H97" s="311"/>
      <c r="I97" s="62">
        <v>90</v>
      </c>
      <c r="J97" s="66">
        <v>0</v>
      </c>
      <c r="K97" s="66">
        <v>0</v>
      </c>
    </row>
    <row r="98" spans="1:11" ht="12.75">
      <c r="A98" s="309" t="s">
        <v>97</v>
      </c>
      <c r="B98" s="310"/>
      <c r="C98" s="310"/>
      <c r="D98" s="310"/>
      <c r="E98" s="310"/>
      <c r="F98" s="310"/>
      <c r="G98" s="310"/>
      <c r="H98" s="311"/>
      <c r="I98" s="62">
        <v>91</v>
      </c>
      <c r="J98" s="66">
        <v>5689003.48</v>
      </c>
      <c r="K98" s="66">
        <v>2827470.12</v>
      </c>
    </row>
    <row r="99" spans="1:11" ht="12.75">
      <c r="A99" s="309" t="s">
        <v>98</v>
      </c>
      <c r="B99" s="310"/>
      <c r="C99" s="310"/>
      <c r="D99" s="310"/>
      <c r="E99" s="310"/>
      <c r="F99" s="310"/>
      <c r="G99" s="310"/>
      <c r="H99" s="311"/>
      <c r="I99" s="62">
        <v>92</v>
      </c>
      <c r="J99" s="66"/>
      <c r="K99" s="66"/>
    </row>
    <row r="100" spans="1:11" ht="12.75">
      <c r="A100" s="306" t="s">
        <v>320</v>
      </c>
      <c r="B100" s="307"/>
      <c r="C100" s="307"/>
      <c r="D100" s="307"/>
      <c r="E100" s="307"/>
      <c r="F100" s="307"/>
      <c r="G100" s="307"/>
      <c r="H100" s="308"/>
      <c r="I100" s="62">
        <v>93</v>
      </c>
      <c r="J100" s="74">
        <v>360614873.8157</v>
      </c>
      <c r="K100" s="74">
        <v>228543411.78</v>
      </c>
    </row>
    <row r="101" spans="1:11" ht="12.75">
      <c r="A101" s="309" t="s">
        <v>99</v>
      </c>
      <c r="B101" s="310"/>
      <c r="C101" s="310"/>
      <c r="D101" s="310"/>
      <c r="E101" s="310"/>
      <c r="F101" s="310"/>
      <c r="G101" s="310"/>
      <c r="H101" s="311"/>
      <c r="I101" s="62">
        <v>94</v>
      </c>
      <c r="J101" s="66">
        <v>113078355.00258</v>
      </c>
      <c r="K101" s="66">
        <v>33305783.12</v>
      </c>
    </row>
    <row r="102" spans="1:11" ht="12.75">
      <c r="A102" s="309" t="s">
        <v>93</v>
      </c>
      <c r="B102" s="310"/>
      <c r="C102" s="310"/>
      <c r="D102" s="310"/>
      <c r="E102" s="310"/>
      <c r="F102" s="310"/>
      <c r="G102" s="310"/>
      <c r="H102" s="311"/>
      <c r="I102" s="62">
        <v>95</v>
      </c>
      <c r="J102" s="66"/>
      <c r="K102" s="66"/>
    </row>
    <row r="103" spans="1:11" ht="12.75">
      <c r="A103" s="309" t="s">
        <v>92</v>
      </c>
      <c r="B103" s="310"/>
      <c r="C103" s="310"/>
      <c r="D103" s="310"/>
      <c r="E103" s="310"/>
      <c r="F103" s="310"/>
      <c r="G103" s="310"/>
      <c r="H103" s="311"/>
      <c r="I103" s="62">
        <v>96</v>
      </c>
      <c r="J103" s="66">
        <v>5190</v>
      </c>
      <c r="K103" s="66">
        <v>35913.08</v>
      </c>
    </row>
    <row r="104" spans="1:11" ht="12.75">
      <c r="A104" s="309" t="s">
        <v>94</v>
      </c>
      <c r="B104" s="310"/>
      <c r="C104" s="310"/>
      <c r="D104" s="310"/>
      <c r="E104" s="310"/>
      <c r="F104" s="310"/>
      <c r="G104" s="310"/>
      <c r="H104" s="311"/>
      <c r="I104" s="62">
        <v>97</v>
      </c>
      <c r="J104" s="66"/>
      <c r="K104" s="66"/>
    </row>
    <row r="105" spans="1:11" ht="12.75">
      <c r="A105" s="309" t="s">
        <v>95</v>
      </c>
      <c r="B105" s="310"/>
      <c r="C105" s="310"/>
      <c r="D105" s="310"/>
      <c r="E105" s="310"/>
      <c r="F105" s="310"/>
      <c r="G105" s="310"/>
      <c r="H105" s="311"/>
      <c r="I105" s="62">
        <v>98</v>
      </c>
      <c r="J105" s="66">
        <v>121402411.74777</v>
      </c>
      <c r="K105" s="66">
        <v>79403533.98</v>
      </c>
    </row>
    <row r="106" spans="1:11" ht="12.75">
      <c r="A106" s="309" t="s">
        <v>96</v>
      </c>
      <c r="B106" s="310"/>
      <c r="C106" s="310"/>
      <c r="D106" s="310"/>
      <c r="E106" s="310"/>
      <c r="F106" s="310"/>
      <c r="G106" s="310"/>
      <c r="H106" s="311"/>
      <c r="I106" s="62">
        <v>99</v>
      </c>
      <c r="J106" s="66"/>
      <c r="K106" s="66"/>
    </row>
    <row r="107" spans="1:11" ht="12.75">
      <c r="A107" s="309" t="s">
        <v>149</v>
      </c>
      <c r="B107" s="310"/>
      <c r="C107" s="310"/>
      <c r="D107" s="310"/>
      <c r="E107" s="310"/>
      <c r="F107" s="310"/>
      <c r="G107" s="310"/>
      <c r="H107" s="311"/>
      <c r="I107" s="62">
        <v>100</v>
      </c>
      <c r="J107" s="66"/>
      <c r="K107" s="66"/>
    </row>
    <row r="108" spans="1:11" ht="12.75">
      <c r="A108" s="309" t="s">
        <v>100</v>
      </c>
      <c r="B108" s="310"/>
      <c r="C108" s="310"/>
      <c r="D108" s="310"/>
      <c r="E108" s="310"/>
      <c r="F108" s="310"/>
      <c r="G108" s="310"/>
      <c r="H108" s="311"/>
      <c r="I108" s="62">
        <v>101</v>
      </c>
      <c r="J108" s="66">
        <v>105255146.508</v>
      </c>
      <c r="K108" s="66">
        <v>92119822.14</v>
      </c>
    </row>
    <row r="109" spans="1:11" ht="12.75">
      <c r="A109" s="309" t="s">
        <v>101</v>
      </c>
      <c r="B109" s="310"/>
      <c r="C109" s="310"/>
      <c r="D109" s="310"/>
      <c r="E109" s="310"/>
      <c r="F109" s="310"/>
      <c r="G109" s="310"/>
      <c r="H109" s="311"/>
      <c r="I109" s="62">
        <v>102</v>
      </c>
      <c r="J109" s="66">
        <v>20873770.55735</v>
      </c>
      <c r="K109" s="66">
        <v>23678359.45</v>
      </c>
    </row>
    <row r="110" spans="1:11" ht="12.75">
      <c r="A110" s="309" t="s">
        <v>102</v>
      </c>
      <c r="B110" s="310"/>
      <c r="C110" s="310"/>
      <c r="D110" s="310"/>
      <c r="E110" s="310"/>
      <c r="F110" s="310"/>
      <c r="G110" s="310"/>
      <c r="H110" s="311"/>
      <c r="I110" s="62">
        <v>103</v>
      </c>
      <c r="J110" s="66"/>
      <c r="K110" s="66"/>
    </row>
    <row r="111" spans="1:11" ht="12.75">
      <c r="A111" s="309" t="s">
        <v>103</v>
      </c>
      <c r="B111" s="310"/>
      <c r="C111" s="310"/>
      <c r="D111" s="310"/>
      <c r="E111" s="310"/>
      <c r="F111" s="310"/>
      <c r="G111" s="310"/>
      <c r="H111" s="311"/>
      <c r="I111" s="62">
        <v>104</v>
      </c>
      <c r="J111" s="66"/>
      <c r="K111" s="66"/>
    </row>
    <row r="112" spans="1:11" ht="12.75">
      <c r="A112" s="309" t="s">
        <v>104</v>
      </c>
      <c r="B112" s="310"/>
      <c r="C112" s="310"/>
      <c r="D112" s="310"/>
      <c r="E112" s="310"/>
      <c r="F112" s="310"/>
      <c r="G112" s="310"/>
      <c r="H112" s="311"/>
      <c r="I112" s="62">
        <v>105</v>
      </c>
      <c r="J112" s="66"/>
      <c r="K112" s="66">
        <v>0</v>
      </c>
    </row>
    <row r="113" spans="1:11" ht="12.75">
      <c r="A113" s="306" t="s">
        <v>193</v>
      </c>
      <c r="B113" s="307"/>
      <c r="C113" s="307"/>
      <c r="D113" s="307"/>
      <c r="E113" s="307"/>
      <c r="F113" s="307"/>
      <c r="G113" s="307"/>
      <c r="H113" s="308"/>
      <c r="I113" s="62">
        <v>106</v>
      </c>
      <c r="J113" s="75">
        <v>195750277.56708</v>
      </c>
      <c r="K113" s="75">
        <v>286060476.06</v>
      </c>
    </row>
    <row r="114" spans="1:11" ht="12.75">
      <c r="A114" s="306" t="s">
        <v>321</v>
      </c>
      <c r="B114" s="307"/>
      <c r="C114" s="307"/>
      <c r="D114" s="307"/>
      <c r="E114" s="307"/>
      <c r="F114" s="307"/>
      <c r="G114" s="307"/>
      <c r="H114" s="308"/>
      <c r="I114" s="62">
        <v>107</v>
      </c>
      <c r="J114" s="74">
        <v>821999885.94976</v>
      </c>
      <c r="K114" s="74">
        <v>840498608.72</v>
      </c>
    </row>
    <row r="115" spans="1:11" ht="12.75">
      <c r="A115" s="328" t="s">
        <v>105</v>
      </c>
      <c r="B115" s="329"/>
      <c r="C115" s="329"/>
      <c r="D115" s="329"/>
      <c r="E115" s="329"/>
      <c r="F115" s="329"/>
      <c r="G115" s="329"/>
      <c r="H115" s="330"/>
      <c r="I115" s="76">
        <v>108</v>
      </c>
      <c r="J115" s="71"/>
      <c r="K115" s="71"/>
    </row>
    <row r="116" spans="1:11" ht="12.75">
      <c r="A116" s="315" t="s">
        <v>106</v>
      </c>
      <c r="B116" s="331"/>
      <c r="C116" s="331"/>
      <c r="D116" s="331"/>
      <c r="E116" s="331"/>
      <c r="F116" s="331"/>
      <c r="G116" s="331"/>
      <c r="H116" s="331"/>
      <c r="I116" s="332"/>
      <c r="J116" s="332"/>
      <c r="K116" s="333"/>
    </row>
    <row r="117" spans="1:11" ht="12.75">
      <c r="A117" s="303" t="s">
        <v>107</v>
      </c>
      <c r="B117" s="304"/>
      <c r="C117" s="304"/>
      <c r="D117" s="304"/>
      <c r="E117" s="304"/>
      <c r="F117" s="304"/>
      <c r="G117" s="304"/>
      <c r="H117" s="304"/>
      <c r="I117" s="334"/>
      <c r="J117" s="334"/>
      <c r="K117" s="335"/>
    </row>
    <row r="118" spans="1:11" ht="12.75">
      <c r="A118" s="309" t="s">
        <v>108</v>
      </c>
      <c r="B118" s="310"/>
      <c r="C118" s="310"/>
      <c r="D118" s="310"/>
      <c r="E118" s="310"/>
      <c r="F118" s="310"/>
      <c r="G118" s="310"/>
      <c r="H118" s="311"/>
      <c r="I118" s="62">
        <v>109</v>
      </c>
      <c r="J118" s="65">
        <f>+J69</f>
        <v>235574056.13698</v>
      </c>
      <c r="K118" s="65">
        <f>+K69</f>
        <v>304979023.57</v>
      </c>
    </row>
    <row r="119" spans="1:11" ht="12.75">
      <c r="A119" s="321" t="s">
        <v>109</v>
      </c>
      <c r="B119" s="322"/>
      <c r="C119" s="322"/>
      <c r="D119" s="322"/>
      <c r="E119" s="322"/>
      <c r="F119" s="322"/>
      <c r="G119" s="322"/>
      <c r="H119" s="323"/>
      <c r="I119" s="70">
        <v>110</v>
      </c>
      <c r="J119" s="77"/>
      <c r="K119" s="77"/>
    </row>
    <row r="120" spans="1:11" ht="12.75">
      <c r="A120" s="324" t="s">
        <v>150</v>
      </c>
      <c r="B120" s="325"/>
      <c r="C120" s="325"/>
      <c r="D120" s="325"/>
      <c r="E120" s="325"/>
      <c r="F120" s="325"/>
      <c r="G120" s="325"/>
      <c r="H120" s="325"/>
      <c r="I120" s="325"/>
      <c r="J120" s="325"/>
      <c r="K120" s="325"/>
    </row>
    <row r="121" spans="1:11" ht="12.75">
      <c r="A121" s="326"/>
      <c r="B121" s="327"/>
      <c r="C121" s="327"/>
      <c r="D121" s="327"/>
      <c r="E121" s="327"/>
      <c r="F121" s="327"/>
      <c r="G121" s="327"/>
      <c r="H121" s="327"/>
      <c r="I121" s="327"/>
      <c r="J121" s="327"/>
      <c r="K121" s="327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12:H12"/>
    <mergeCell ref="A11:H11"/>
    <mergeCell ref="A10:H10"/>
    <mergeCell ref="A9:H9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K118:K119 J85:K85 J118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9:K84 J72:K77 J86:K115 J7:K67 J70:K70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showGridLines="0" zoomScaleSheetLayoutView="100" zoomScalePageLayoutView="0" workbookViewId="0" topLeftCell="A1">
      <selection activeCell="L72" sqref="L72"/>
    </sheetView>
  </sheetViews>
  <sheetFormatPr defaultColWidth="9.140625" defaultRowHeight="12.75"/>
  <cols>
    <col min="1" max="7" width="9.140625" style="180" customWidth="1"/>
    <col min="8" max="8" width="2.8515625" style="180" customWidth="1"/>
    <col min="9" max="9" width="9.140625" style="180" customWidth="1"/>
    <col min="10" max="10" width="12.140625" style="207" customWidth="1"/>
    <col min="11" max="11" width="11.140625" style="207" bestFit="1" customWidth="1"/>
    <col min="12" max="12" width="11.7109375" style="207" customWidth="1"/>
    <col min="13" max="13" width="12.00390625" style="207" customWidth="1"/>
    <col min="14" max="14" width="12.7109375" style="180" bestFit="1" customWidth="1"/>
    <col min="15" max="15" width="14.57421875" style="180" customWidth="1"/>
    <col min="16" max="16" width="15.8515625" style="180" bestFit="1" customWidth="1"/>
    <col min="17" max="17" width="13.8515625" style="180" bestFit="1" customWidth="1"/>
    <col min="18" max="18" width="9.140625" style="180" customWidth="1"/>
    <col min="19" max="19" width="10.421875" style="180" bestFit="1" customWidth="1"/>
    <col min="20" max="20" width="10.00390625" style="180" customWidth="1"/>
    <col min="21" max="16384" width="9.140625" style="180" customWidth="1"/>
  </cols>
  <sheetData>
    <row r="1" spans="1:13" ht="12.75" customHeight="1">
      <c r="A1" s="365" t="s">
        <v>194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</row>
    <row r="2" spans="1:13" ht="12.75" customHeight="1">
      <c r="A2" s="363" t="s">
        <v>340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</row>
    <row r="3" spans="1:13" ht="12.75" customHeight="1">
      <c r="A3" s="338" t="s">
        <v>185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</row>
    <row r="4" spans="1:13" ht="24">
      <c r="A4" s="337" t="s">
        <v>110</v>
      </c>
      <c r="B4" s="337"/>
      <c r="C4" s="337"/>
      <c r="D4" s="337"/>
      <c r="E4" s="337"/>
      <c r="F4" s="337"/>
      <c r="G4" s="337"/>
      <c r="H4" s="337"/>
      <c r="I4" s="181" t="s">
        <v>111</v>
      </c>
      <c r="J4" s="336" t="s">
        <v>112</v>
      </c>
      <c r="K4" s="336"/>
      <c r="L4" s="336" t="s">
        <v>113</v>
      </c>
      <c r="M4" s="336"/>
    </row>
    <row r="5" spans="1:13" ht="12.75">
      <c r="A5" s="337"/>
      <c r="B5" s="337"/>
      <c r="C5" s="337"/>
      <c r="D5" s="337"/>
      <c r="E5" s="337"/>
      <c r="F5" s="337"/>
      <c r="G5" s="337"/>
      <c r="H5" s="337"/>
      <c r="I5" s="181"/>
      <c r="J5" s="182" t="s">
        <v>151</v>
      </c>
      <c r="K5" s="182" t="s">
        <v>152</v>
      </c>
      <c r="L5" s="182" t="s">
        <v>151</v>
      </c>
      <c r="M5" s="182" t="s">
        <v>152</v>
      </c>
    </row>
    <row r="6" spans="1:13" ht="12.75">
      <c r="A6" s="336">
        <v>1</v>
      </c>
      <c r="B6" s="336"/>
      <c r="C6" s="336"/>
      <c r="D6" s="336"/>
      <c r="E6" s="336"/>
      <c r="F6" s="336"/>
      <c r="G6" s="336"/>
      <c r="H6" s="336"/>
      <c r="I6" s="183">
        <v>2</v>
      </c>
      <c r="J6" s="182">
        <v>3</v>
      </c>
      <c r="K6" s="182">
        <v>4</v>
      </c>
      <c r="L6" s="182">
        <v>5</v>
      </c>
      <c r="M6" s="182">
        <v>6</v>
      </c>
    </row>
    <row r="7" spans="1:13" ht="12.75">
      <c r="A7" s="339" t="s">
        <v>323</v>
      </c>
      <c r="B7" s="340"/>
      <c r="C7" s="340"/>
      <c r="D7" s="340"/>
      <c r="E7" s="340"/>
      <c r="F7" s="340"/>
      <c r="G7" s="340"/>
      <c r="H7" s="341"/>
      <c r="I7" s="184">
        <v>111</v>
      </c>
      <c r="J7" s="185">
        <v>1509425019.32104</v>
      </c>
      <c r="K7" s="185">
        <v>421422855.85332</v>
      </c>
      <c r="L7" s="185">
        <v>1604121370.2602398</v>
      </c>
      <c r="M7" s="185">
        <v>506528684.32236</v>
      </c>
    </row>
    <row r="8" spans="1:13" ht="12.75">
      <c r="A8" s="342" t="s">
        <v>115</v>
      </c>
      <c r="B8" s="343"/>
      <c r="C8" s="343"/>
      <c r="D8" s="343"/>
      <c r="E8" s="343"/>
      <c r="F8" s="343"/>
      <c r="G8" s="343"/>
      <c r="H8" s="344"/>
      <c r="I8" s="186">
        <v>112</v>
      </c>
      <c r="J8" s="187">
        <v>1481555317.83104</v>
      </c>
      <c r="K8" s="187">
        <v>412156864.91332</v>
      </c>
      <c r="L8" s="187">
        <v>1558154638.23659</v>
      </c>
      <c r="M8" s="187">
        <v>477612580.43871</v>
      </c>
    </row>
    <row r="9" spans="1:13" ht="12.75">
      <c r="A9" s="342" t="s">
        <v>116</v>
      </c>
      <c r="B9" s="343"/>
      <c r="C9" s="343"/>
      <c r="D9" s="343"/>
      <c r="E9" s="343"/>
      <c r="F9" s="343"/>
      <c r="G9" s="343"/>
      <c r="H9" s="344"/>
      <c r="I9" s="186">
        <v>113</v>
      </c>
      <c r="J9" s="187">
        <v>27869701.49</v>
      </c>
      <c r="K9" s="187">
        <v>9265990.940000001</v>
      </c>
      <c r="L9" s="187">
        <v>45966732.02365</v>
      </c>
      <c r="M9" s="187">
        <v>28916103.88365</v>
      </c>
    </row>
    <row r="10" spans="1:18" ht="12.75">
      <c r="A10" s="342" t="s">
        <v>324</v>
      </c>
      <c r="B10" s="343"/>
      <c r="C10" s="343"/>
      <c r="D10" s="343"/>
      <c r="E10" s="343"/>
      <c r="F10" s="343"/>
      <c r="G10" s="343"/>
      <c r="H10" s="344"/>
      <c r="I10" s="186">
        <v>114</v>
      </c>
      <c r="J10" s="188">
        <v>1433746959.50321</v>
      </c>
      <c r="K10" s="188">
        <v>416175721.48347</v>
      </c>
      <c r="L10" s="188">
        <v>1485830315.6481302</v>
      </c>
      <c r="M10" s="188">
        <v>470098152.5393801</v>
      </c>
      <c r="Q10" s="191"/>
      <c r="R10" s="194"/>
    </row>
    <row r="11" spans="1:18" ht="12.75">
      <c r="A11" s="342" t="s">
        <v>153</v>
      </c>
      <c r="B11" s="343"/>
      <c r="C11" s="343"/>
      <c r="D11" s="343"/>
      <c r="E11" s="343"/>
      <c r="F11" s="343"/>
      <c r="G11" s="343"/>
      <c r="H11" s="344"/>
      <c r="I11" s="186">
        <v>115</v>
      </c>
      <c r="J11" s="189">
        <v>-9082049.9523</v>
      </c>
      <c r="K11" s="189">
        <v>20775662.40842</v>
      </c>
      <c r="L11" s="189">
        <v>-91823394.92089999</v>
      </c>
      <c r="M11" s="189">
        <v>32610446.28885</v>
      </c>
      <c r="Q11" s="191"/>
      <c r="R11" s="194"/>
    </row>
    <row r="12" spans="1:18" ht="12.75">
      <c r="A12" s="342" t="s">
        <v>325</v>
      </c>
      <c r="B12" s="343"/>
      <c r="C12" s="343"/>
      <c r="D12" s="343"/>
      <c r="E12" s="343"/>
      <c r="F12" s="343"/>
      <c r="G12" s="343"/>
      <c r="H12" s="344"/>
      <c r="I12" s="186">
        <v>116</v>
      </c>
      <c r="J12" s="188">
        <v>591120691.25091</v>
      </c>
      <c r="K12" s="188">
        <v>177856569.52909002</v>
      </c>
      <c r="L12" s="188">
        <v>720638089.51629</v>
      </c>
      <c r="M12" s="188">
        <v>226650677.38926002</v>
      </c>
      <c r="Q12" s="191"/>
      <c r="R12" s="194"/>
    </row>
    <row r="13" spans="1:18" ht="12.75">
      <c r="A13" s="345" t="s">
        <v>117</v>
      </c>
      <c r="B13" s="346"/>
      <c r="C13" s="346"/>
      <c r="D13" s="346"/>
      <c r="E13" s="346"/>
      <c r="F13" s="346"/>
      <c r="G13" s="346"/>
      <c r="H13" s="347"/>
      <c r="I13" s="186">
        <v>117</v>
      </c>
      <c r="J13" s="190">
        <v>289357438.95847005</v>
      </c>
      <c r="K13" s="190">
        <v>97932209.30191001</v>
      </c>
      <c r="L13" s="190">
        <v>396062221.58638</v>
      </c>
      <c r="M13" s="190">
        <v>120641392.45779002</v>
      </c>
      <c r="Q13" s="191"/>
      <c r="R13" s="194"/>
    </row>
    <row r="14" spans="1:18" ht="12.75">
      <c r="A14" s="345" t="s">
        <v>118</v>
      </c>
      <c r="B14" s="346"/>
      <c r="C14" s="346"/>
      <c r="D14" s="346"/>
      <c r="E14" s="346"/>
      <c r="F14" s="346"/>
      <c r="G14" s="346"/>
      <c r="H14" s="347"/>
      <c r="I14" s="186">
        <v>118</v>
      </c>
      <c r="J14" s="187"/>
      <c r="K14" s="187"/>
      <c r="L14" s="187"/>
      <c r="M14" s="187"/>
      <c r="Q14" s="191"/>
      <c r="R14" s="194"/>
    </row>
    <row r="15" spans="1:18" ht="12.75">
      <c r="A15" s="345" t="s">
        <v>119</v>
      </c>
      <c r="B15" s="346"/>
      <c r="C15" s="346"/>
      <c r="D15" s="346"/>
      <c r="E15" s="346"/>
      <c r="F15" s="346"/>
      <c r="G15" s="346"/>
      <c r="H15" s="347"/>
      <c r="I15" s="186">
        <v>119</v>
      </c>
      <c r="J15" s="187">
        <v>301763252.29244</v>
      </c>
      <c r="K15" s="187">
        <v>79924360.22718</v>
      </c>
      <c r="L15" s="187">
        <v>324575867.92991</v>
      </c>
      <c r="M15" s="187">
        <v>106009284.93147</v>
      </c>
      <c r="Q15" s="191"/>
      <c r="R15" s="194"/>
    </row>
    <row r="16" spans="1:18" ht="12.75">
      <c r="A16" s="342" t="s">
        <v>326</v>
      </c>
      <c r="B16" s="343"/>
      <c r="C16" s="343"/>
      <c r="D16" s="343"/>
      <c r="E16" s="343"/>
      <c r="F16" s="343"/>
      <c r="G16" s="343"/>
      <c r="H16" s="344"/>
      <c r="I16" s="186">
        <v>120</v>
      </c>
      <c r="J16" s="188">
        <v>751589695.55651</v>
      </c>
      <c r="K16" s="188">
        <v>195734575.41986</v>
      </c>
      <c r="L16" s="188">
        <v>758152009.88678</v>
      </c>
      <c r="M16" s="188">
        <v>179262684.30529</v>
      </c>
      <c r="P16" s="191"/>
      <c r="Q16" s="191"/>
      <c r="R16" s="194"/>
    </row>
    <row r="17" spans="1:18" ht="12.75">
      <c r="A17" s="345" t="s">
        <v>154</v>
      </c>
      <c r="B17" s="346"/>
      <c r="C17" s="346"/>
      <c r="D17" s="346"/>
      <c r="E17" s="346"/>
      <c r="F17" s="346"/>
      <c r="G17" s="346"/>
      <c r="H17" s="347"/>
      <c r="I17" s="186">
        <v>121</v>
      </c>
      <c r="J17" s="187">
        <v>417407701.18016255</v>
      </c>
      <c r="K17" s="187">
        <v>116699240.04192585</v>
      </c>
      <c r="L17" s="187">
        <v>444804842.04981226</v>
      </c>
      <c r="M17" s="187">
        <v>112204733.48192024</v>
      </c>
      <c r="O17" s="191"/>
      <c r="P17" s="191"/>
      <c r="Q17" s="191"/>
      <c r="R17" s="194"/>
    </row>
    <row r="18" spans="1:18" ht="12.75">
      <c r="A18" s="345" t="s">
        <v>263</v>
      </c>
      <c r="B18" s="346"/>
      <c r="C18" s="346"/>
      <c r="D18" s="346"/>
      <c r="E18" s="346"/>
      <c r="F18" s="346"/>
      <c r="G18" s="346"/>
      <c r="H18" s="347"/>
      <c r="I18" s="186">
        <v>122</v>
      </c>
      <c r="J18" s="187">
        <v>231705622.97863743</v>
      </c>
      <c r="K18" s="187">
        <v>52763396.46781418</v>
      </c>
      <c r="L18" s="187">
        <v>217065235.48197773</v>
      </c>
      <c r="M18" s="187">
        <v>46414785.543789774</v>
      </c>
      <c r="O18" s="191"/>
      <c r="P18" s="191"/>
      <c r="Q18" s="191"/>
      <c r="R18" s="194"/>
    </row>
    <row r="19" spans="1:18" ht="12.75">
      <c r="A19" s="345" t="s">
        <v>264</v>
      </c>
      <c r="B19" s="346"/>
      <c r="C19" s="346"/>
      <c r="D19" s="346"/>
      <c r="E19" s="346"/>
      <c r="F19" s="346"/>
      <c r="G19" s="346"/>
      <c r="H19" s="347"/>
      <c r="I19" s="186">
        <v>123</v>
      </c>
      <c r="J19" s="187">
        <v>102476371.39771</v>
      </c>
      <c r="K19" s="187">
        <v>26271938.910119995</v>
      </c>
      <c r="L19" s="187">
        <v>96281932.35499</v>
      </c>
      <c r="M19" s="187">
        <v>20643165.27958</v>
      </c>
      <c r="O19" s="191"/>
      <c r="P19" s="191"/>
      <c r="Q19" s="191"/>
      <c r="R19" s="194"/>
    </row>
    <row r="20" spans="1:18" ht="12.75">
      <c r="A20" s="342" t="s">
        <v>195</v>
      </c>
      <c r="B20" s="343"/>
      <c r="C20" s="343"/>
      <c r="D20" s="343"/>
      <c r="E20" s="343"/>
      <c r="F20" s="343"/>
      <c r="G20" s="343"/>
      <c r="H20" s="344"/>
      <c r="I20" s="186">
        <v>124</v>
      </c>
      <c r="J20" s="192">
        <v>41314754.53419</v>
      </c>
      <c r="K20" s="192">
        <v>9686534.89451</v>
      </c>
      <c r="L20" s="192">
        <v>34871593.26972</v>
      </c>
      <c r="M20" s="192">
        <v>8380333.80692</v>
      </c>
      <c r="Q20" s="191"/>
      <c r="R20" s="194"/>
    </row>
    <row r="21" spans="1:18" ht="12.75">
      <c r="A21" s="342" t="s">
        <v>196</v>
      </c>
      <c r="B21" s="343"/>
      <c r="C21" s="343"/>
      <c r="D21" s="343"/>
      <c r="E21" s="343"/>
      <c r="F21" s="343"/>
      <c r="G21" s="343"/>
      <c r="H21" s="344"/>
      <c r="I21" s="186">
        <v>125</v>
      </c>
      <c r="J21" s="192">
        <v>47920440.1139</v>
      </c>
      <c r="K21" s="192">
        <v>10686924.68159</v>
      </c>
      <c r="L21" s="192">
        <v>42907641.15624</v>
      </c>
      <c r="M21" s="192">
        <v>14574500.88906</v>
      </c>
      <c r="Q21" s="191"/>
      <c r="R21" s="194"/>
    </row>
    <row r="22" spans="1:18" ht="12.75">
      <c r="A22" s="342" t="s">
        <v>327</v>
      </c>
      <c r="B22" s="343"/>
      <c r="C22" s="343"/>
      <c r="D22" s="343"/>
      <c r="E22" s="343"/>
      <c r="F22" s="343"/>
      <c r="G22" s="343"/>
      <c r="H22" s="344"/>
      <c r="I22" s="186">
        <v>126</v>
      </c>
      <c r="J22" s="188">
        <v>10883428</v>
      </c>
      <c r="K22" s="188">
        <v>1435454.55</v>
      </c>
      <c r="L22" s="188">
        <v>9408157.05</v>
      </c>
      <c r="M22" s="188">
        <v>7904243.91</v>
      </c>
      <c r="Q22" s="191"/>
      <c r="R22" s="194"/>
    </row>
    <row r="23" spans="1:18" ht="12.75">
      <c r="A23" s="345" t="s">
        <v>266</v>
      </c>
      <c r="B23" s="346"/>
      <c r="C23" s="346"/>
      <c r="D23" s="346"/>
      <c r="E23" s="346"/>
      <c r="F23" s="346"/>
      <c r="G23" s="346"/>
      <c r="H23" s="347"/>
      <c r="I23" s="186">
        <v>127</v>
      </c>
      <c r="J23" s="187"/>
      <c r="K23" s="187"/>
      <c r="L23" s="187"/>
      <c r="M23" s="187"/>
      <c r="Q23" s="191"/>
      <c r="R23" s="194"/>
    </row>
    <row r="24" spans="1:18" ht="12.75">
      <c r="A24" s="345" t="s">
        <v>265</v>
      </c>
      <c r="B24" s="346"/>
      <c r="C24" s="346"/>
      <c r="D24" s="346"/>
      <c r="E24" s="346"/>
      <c r="F24" s="346"/>
      <c r="G24" s="346"/>
      <c r="H24" s="347"/>
      <c r="I24" s="186">
        <v>128</v>
      </c>
      <c r="J24" s="187">
        <v>10883428</v>
      </c>
      <c r="K24" s="187">
        <v>1435454.55</v>
      </c>
      <c r="L24" s="187">
        <v>9408157.05</v>
      </c>
      <c r="M24" s="187">
        <v>7904243.91</v>
      </c>
      <c r="Q24" s="191"/>
      <c r="R24" s="194"/>
    </row>
    <row r="25" spans="1:21" ht="12.75">
      <c r="A25" s="342" t="s">
        <v>120</v>
      </c>
      <c r="B25" s="343"/>
      <c r="C25" s="343"/>
      <c r="D25" s="343"/>
      <c r="E25" s="343"/>
      <c r="F25" s="343"/>
      <c r="G25" s="343"/>
      <c r="H25" s="344"/>
      <c r="I25" s="186">
        <v>129</v>
      </c>
      <c r="J25" s="192"/>
      <c r="K25" s="192"/>
      <c r="L25" s="192"/>
      <c r="M25" s="192"/>
      <c r="Q25" s="191"/>
      <c r="R25" s="194"/>
      <c r="U25" s="215"/>
    </row>
    <row r="26" spans="1:20" ht="12.75">
      <c r="A26" s="342" t="s">
        <v>121</v>
      </c>
      <c r="B26" s="343"/>
      <c r="C26" s="343"/>
      <c r="D26" s="343"/>
      <c r="E26" s="343"/>
      <c r="F26" s="343"/>
      <c r="G26" s="343"/>
      <c r="H26" s="344"/>
      <c r="I26" s="186">
        <v>130</v>
      </c>
      <c r="J26" s="192">
        <v>0</v>
      </c>
      <c r="K26" s="192">
        <v>0</v>
      </c>
      <c r="L26" s="192">
        <v>11676219.69</v>
      </c>
      <c r="M26" s="192">
        <v>715265.95</v>
      </c>
      <c r="Q26" s="191"/>
      <c r="R26" s="194"/>
      <c r="S26" s="215"/>
      <c r="T26" s="215"/>
    </row>
    <row r="27" spans="1:18" ht="12.75">
      <c r="A27" s="342" t="s">
        <v>328</v>
      </c>
      <c r="B27" s="343"/>
      <c r="C27" s="343"/>
      <c r="D27" s="343"/>
      <c r="E27" s="343"/>
      <c r="F27" s="343"/>
      <c r="G27" s="343"/>
      <c r="H27" s="344"/>
      <c r="I27" s="186">
        <v>131</v>
      </c>
      <c r="J27" s="188">
        <v>2742201</v>
      </c>
      <c r="K27" s="188">
        <v>922716.6200000001</v>
      </c>
      <c r="L27" s="188">
        <v>2627230.96</v>
      </c>
      <c r="M27" s="188">
        <v>598704.65</v>
      </c>
      <c r="O27" s="194"/>
      <c r="P27" s="214"/>
      <c r="Q27" s="191"/>
      <c r="R27" s="194"/>
    </row>
    <row r="28" spans="1:18" ht="12.75">
      <c r="A28" s="342" t="s">
        <v>197</v>
      </c>
      <c r="B28" s="343"/>
      <c r="C28" s="343"/>
      <c r="D28" s="343"/>
      <c r="E28" s="343"/>
      <c r="F28" s="343"/>
      <c r="G28" s="343"/>
      <c r="H28" s="344"/>
      <c r="I28" s="186">
        <v>132</v>
      </c>
      <c r="J28" s="192">
        <v>145304.03</v>
      </c>
      <c r="K28" s="192">
        <v>8836.57</v>
      </c>
      <c r="L28" s="192">
        <v>2108.85</v>
      </c>
      <c r="M28" s="192">
        <v>2108.85</v>
      </c>
      <c r="O28" s="194"/>
      <c r="P28" s="194"/>
      <c r="Q28" s="191"/>
      <c r="R28" s="194"/>
    </row>
    <row r="29" spans="1:18" ht="25.5" customHeight="1">
      <c r="A29" s="342" t="s">
        <v>198</v>
      </c>
      <c r="B29" s="343"/>
      <c r="C29" s="343"/>
      <c r="D29" s="343"/>
      <c r="E29" s="343"/>
      <c r="F29" s="343"/>
      <c r="G29" s="343"/>
      <c r="H29" s="344"/>
      <c r="I29" s="186">
        <v>133</v>
      </c>
      <c r="J29" s="187">
        <v>2596897.0400000005</v>
      </c>
      <c r="K29" s="187">
        <v>913880.05</v>
      </c>
      <c r="L29" s="187">
        <v>807568.6699999999</v>
      </c>
      <c r="M29" s="187">
        <v>596595.8</v>
      </c>
      <c r="O29" s="194"/>
      <c r="P29" s="194"/>
      <c r="Q29" s="191"/>
      <c r="R29" s="194"/>
    </row>
    <row r="30" spans="1:18" ht="12.75">
      <c r="A30" s="342" t="s">
        <v>199</v>
      </c>
      <c r="B30" s="343"/>
      <c r="C30" s="343"/>
      <c r="D30" s="343"/>
      <c r="E30" s="343"/>
      <c r="F30" s="343"/>
      <c r="G30" s="343"/>
      <c r="H30" s="344"/>
      <c r="I30" s="186">
        <v>134</v>
      </c>
      <c r="J30" s="192"/>
      <c r="K30" s="192"/>
      <c r="L30" s="192"/>
      <c r="M30" s="192"/>
      <c r="O30" s="194"/>
      <c r="P30" s="194"/>
      <c r="Q30" s="191"/>
      <c r="R30" s="194"/>
    </row>
    <row r="31" spans="1:18" ht="12.75">
      <c r="A31" s="342" t="s">
        <v>200</v>
      </c>
      <c r="B31" s="343"/>
      <c r="C31" s="343"/>
      <c r="D31" s="343"/>
      <c r="E31" s="343"/>
      <c r="F31" s="343"/>
      <c r="G31" s="343"/>
      <c r="H31" s="344"/>
      <c r="I31" s="186">
        <v>135</v>
      </c>
      <c r="J31" s="192"/>
      <c r="K31" s="192"/>
      <c r="L31" s="192"/>
      <c r="M31" s="192"/>
      <c r="O31" s="194"/>
      <c r="P31" s="194"/>
      <c r="Q31" s="191"/>
      <c r="R31" s="194"/>
    </row>
    <row r="32" spans="1:18" ht="12.75">
      <c r="A32" s="342" t="s">
        <v>122</v>
      </c>
      <c r="B32" s="343"/>
      <c r="C32" s="343"/>
      <c r="D32" s="343"/>
      <c r="E32" s="343"/>
      <c r="F32" s="343"/>
      <c r="G32" s="343"/>
      <c r="H32" s="344"/>
      <c r="I32" s="186">
        <v>136</v>
      </c>
      <c r="J32" s="187">
        <v>0</v>
      </c>
      <c r="K32" s="187">
        <v>0</v>
      </c>
      <c r="L32" s="187">
        <v>1817553.44</v>
      </c>
      <c r="M32" s="187">
        <v>0</v>
      </c>
      <c r="O32" s="194"/>
      <c r="P32" s="194"/>
      <c r="Q32" s="191"/>
      <c r="R32" s="194"/>
    </row>
    <row r="33" spans="1:18" ht="12.75">
      <c r="A33" s="342" t="s">
        <v>329</v>
      </c>
      <c r="B33" s="343"/>
      <c r="C33" s="343"/>
      <c r="D33" s="343"/>
      <c r="E33" s="343"/>
      <c r="F33" s="343"/>
      <c r="G33" s="343"/>
      <c r="H33" s="344"/>
      <c r="I33" s="186">
        <v>137</v>
      </c>
      <c r="J33" s="188">
        <v>5374704</v>
      </c>
      <c r="K33" s="188">
        <v>950117.8799999999</v>
      </c>
      <c r="L33" s="188">
        <v>286835.38</v>
      </c>
      <c r="M33" s="188">
        <v>498792.78</v>
      </c>
      <c r="O33" s="194"/>
      <c r="P33" s="194"/>
      <c r="Q33" s="191"/>
      <c r="R33" s="194"/>
    </row>
    <row r="34" spans="1:18" ht="12.75">
      <c r="A34" s="342" t="s">
        <v>201</v>
      </c>
      <c r="B34" s="343"/>
      <c r="C34" s="343"/>
      <c r="D34" s="343"/>
      <c r="E34" s="343"/>
      <c r="F34" s="343"/>
      <c r="G34" s="343"/>
      <c r="H34" s="344"/>
      <c r="I34" s="186">
        <v>138</v>
      </c>
      <c r="J34" s="193"/>
      <c r="K34" s="193"/>
      <c r="L34" s="193"/>
      <c r="M34" s="193"/>
      <c r="N34" s="194"/>
      <c r="O34" s="194"/>
      <c r="P34" s="194"/>
      <c r="Q34" s="191"/>
      <c r="R34" s="194"/>
    </row>
    <row r="35" spans="1:18" ht="25.5" customHeight="1">
      <c r="A35" s="342" t="s">
        <v>202</v>
      </c>
      <c r="B35" s="343"/>
      <c r="C35" s="343"/>
      <c r="D35" s="343"/>
      <c r="E35" s="343"/>
      <c r="F35" s="343"/>
      <c r="G35" s="343"/>
      <c r="H35" s="344"/>
      <c r="I35" s="186">
        <v>139</v>
      </c>
      <c r="J35" s="187">
        <v>4976163.68</v>
      </c>
      <c r="K35" s="187">
        <v>773219.88</v>
      </c>
      <c r="L35" s="187">
        <v>286835.38</v>
      </c>
      <c r="M35" s="187">
        <v>383756.78</v>
      </c>
      <c r="O35" s="194"/>
      <c r="P35" s="194"/>
      <c r="Q35" s="191"/>
      <c r="R35" s="194"/>
    </row>
    <row r="36" spans="1:18" ht="12.75">
      <c r="A36" s="342" t="s">
        <v>203</v>
      </c>
      <c r="B36" s="343"/>
      <c r="C36" s="343"/>
      <c r="D36" s="343"/>
      <c r="E36" s="343"/>
      <c r="F36" s="343"/>
      <c r="G36" s="343"/>
      <c r="H36" s="344"/>
      <c r="I36" s="186">
        <v>140</v>
      </c>
      <c r="J36" s="192"/>
      <c r="K36" s="192"/>
      <c r="L36" s="192"/>
      <c r="M36" s="192"/>
      <c r="O36" s="194"/>
      <c r="P36" s="194"/>
      <c r="Q36" s="191"/>
      <c r="R36" s="194"/>
    </row>
    <row r="37" spans="1:18" ht="12.75">
      <c r="A37" s="342" t="s">
        <v>123</v>
      </c>
      <c r="B37" s="343"/>
      <c r="C37" s="343"/>
      <c r="D37" s="343"/>
      <c r="E37" s="343"/>
      <c r="F37" s="343"/>
      <c r="G37" s="343"/>
      <c r="H37" s="344"/>
      <c r="I37" s="186">
        <v>141</v>
      </c>
      <c r="J37" s="187">
        <v>398540</v>
      </c>
      <c r="K37" s="187">
        <v>176898</v>
      </c>
      <c r="L37" s="187"/>
      <c r="M37" s="187">
        <v>115036</v>
      </c>
      <c r="O37" s="194"/>
      <c r="P37" s="194"/>
      <c r="Q37" s="191"/>
      <c r="R37" s="194"/>
    </row>
    <row r="38" spans="1:21" ht="12.75">
      <c r="A38" s="342" t="s">
        <v>155</v>
      </c>
      <c r="B38" s="343"/>
      <c r="C38" s="343"/>
      <c r="D38" s="343"/>
      <c r="E38" s="343"/>
      <c r="F38" s="343"/>
      <c r="G38" s="343"/>
      <c r="H38" s="344"/>
      <c r="I38" s="186">
        <v>142</v>
      </c>
      <c r="J38" s="192"/>
      <c r="K38" s="192"/>
      <c r="L38" s="192"/>
      <c r="M38" s="192"/>
      <c r="Q38" s="191"/>
      <c r="R38" s="194"/>
      <c r="U38" s="215"/>
    </row>
    <row r="39" spans="1:18" ht="12.75">
      <c r="A39" s="342" t="s">
        <v>156</v>
      </c>
      <c r="B39" s="343"/>
      <c r="C39" s="343"/>
      <c r="D39" s="343"/>
      <c r="E39" s="343"/>
      <c r="F39" s="343"/>
      <c r="G39" s="343"/>
      <c r="H39" s="344"/>
      <c r="I39" s="186">
        <v>143</v>
      </c>
      <c r="J39" s="192"/>
      <c r="K39" s="192"/>
      <c r="L39" s="192"/>
      <c r="M39" s="192"/>
      <c r="Q39" s="191"/>
      <c r="R39" s="194"/>
    </row>
    <row r="40" spans="1:18" ht="12.75">
      <c r="A40" s="342" t="s">
        <v>124</v>
      </c>
      <c r="B40" s="343"/>
      <c r="C40" s="343"/>
      <c r="D40" s="343"/>
      <c r="E40" s="343"/>
      <c r="F40" s="343"/>
      <c r="G40" s="343"/>
      <c r="H40" s="344"/>
      <c r="I40" s="186">
        <v>144</v>
      </c>
      <c r="J40" s="192"/>
      <c r="K40" s="192"/>
      <c r="L40" s="192"/>
      <c r="M40" s="192"/>
      <c r="Q40" s="191"/>
      <c r="R40" s="194"/>
    </row>
    <row r="41" spans="1:13" ht="12.75">
      <c r="A41" s="342" t="s">
        <v>125</v>
      </c>
      <c r="B41" s="343"/>
      <c r="C41" s="343"/>
      <c r="D41" s="343"/>
      <c r="E41" s="343"/>
      <c r="F41" s="343"/>
      <c r="G41" s="343"/>
      <c r="H41" s="344"/>
      <c r="I41" s="186">
        <v>145</v>
      </c>
      <c r="J41" s="192"/>
      <c r="K41" s="192"/>
      <c r="L41" s="192"/>
      <c r="M41" s="192"/>
    </row>
    <row r="42" spans="1:16" ht="12.75">
      <c r="A42" s="342" t="s">
        <v>330</v>
      </c>
      <c r="B42" s="343"/>
      <c r="C42" s="343"/>
      <c r="D42" s="343"/>
      <c r="E42" s="343"/>
      <c r="F42" s="343"/>
      <c r="G42" s="343"/>
      <c r="H42" s="344"/>
      <c r="I42" s="186">
        <v>146</v>
      </c>
      <c r="J42" s="188">
        <v>1512167220.3910398</v>
      </c>
      <c r="K42" s="188">
        <v>422345572.47332</v>
      </c>
      <c r="L42" s="188">
        <v>1606748601.22</v>
      </c>
      <c r="M42" s="188">
        <v>507127388.97235996</v>
      </c>
      <c r="N42" s="194"/>
      <c r="O42" s="194"/>
      <c r="P42" s="194"/>
    </row>
    <row r="43" spans="1:16" ht="12.75">
      <c r="A43" s="342" t="s">
        <v>331</v>
      </c>
      <c r="B43" s="343"/>
      <c r="C43" s="343"/>
      <c r="D43" s="343"/>
      <c r="E43" s="343"/>
      <c r="F43" s="343"/>
      <c r="G43" s="343"/>
      <c r="H43" s="344"/>
      <c r="I43" s="186">
        <v>147</v>
      </c>
      <c r="J43" s="188">
        <v>1439121663.6632102</v>
      </c>
      <c r="K43" s="188">
        <v>417125839.85346997</v>
      </c>
      <c r="L43" s="188">
        <v>1486117151.02</v>
      </c>
      <c r="M43" s="188">
        <v>470596945.31938004</v>
      </c>
      <c r="N43" s="194"/>
      <c r="O43" s="194"/>
      <c r="P43" s="194"/>
    </row>
    <row r="44" spans="1:16" ht="12.75">
      <c r="A44" s="342" t="s">
        <v>332</v>
      </c>
      <c r="B44" s="343"/>
      <c r="C44" s="343"/>
      <c r="D44" s="343"/>
      <c r="E44" s="343"/>
      <c r="F44" s="343"/>
      <c r="G44" s="343"/>
      <c r="H44" s="344"/>
      <c r="I44" s="186">
        <v>148</v>
      </c>
      <c r="J44" s="188">
        <v>73045556.7278297</v>
      </c>
      <c r="K44" s="188">
        <v>5219732.61984998</v>
      </c>
      <c r="L44" s="188">
        <v>120631450.19</v>
      </c>
      <c r="M44" s="188">
        <v>36530443.65297991</v>
      </c>
      <c r="N44" s="194"/>
      <c r="O44" s="194"/>
      <c r="P44" s="194"/>
    </row>
    <row r="45" spans="1:16" ht="12.75">
      <c r="A45" s="348" t="s">
        <v>126</v>
      </c>
      <c r="B45" s="349"/>
      <c r="C45" s="349"/>
      <c r="D45" s="349"/>
      <c r="E45" s="349"/>
      <c r="F45" s="349"/>
      <c r="G45" s="349"/>
      <c r="H45" s="350"/>
      <c r="I45" s="186">
        <v>149</v>
      </c>
      <c r="J45" s="195">
        <v>73045556.7278297</v>
      </c>
      <c r="K45" s="195">
        <v>5219732.61984998</v>
      </c>
      <c r="L45" s="195">
        <v>120631450.19</v>
      </c>
      <c r="M45" s="195">
        <v>36530443.65297991</v>
      </c>
      <c r="P45" s="194"/>
    </row>
    <row r="46" spans="1:13" ht="12.75">
      <c r="A46" s="348" t="s">
        <v>127</v>
      </c>
      <c r="B46" s="349"/>
      <c r="C46" s="349"/>
      <c r="D46" s="349"/>
      <c r="E46" s="349"/>
      <c r="F46" s="349"/>
      <c r="G46" s="349"/>
      <c r="H46" s="350"/>
      <c r="I46" s="186">
        <v>150</v>
      </c>
      <c r="J46" s="195">
        <v>0</v>
      </c>
      <c r="K46" s="195">
        <v>0</v>
      </c>
      <c r="L46" s="195"/>
      <c r="M46" s="195"/>
    </row>
    <row r="47" spans="1:19" ht="12.75">
      <c r="A47" s="342" t="s">
        <v>128</v>
      </c>
      <c r="B47" s="343"/>
      <c r="C47" s="343"/>
      <c r="D47" s="343"/>
      <c r="E47" s="343"/>
      <c r="F47" s="343"/>
      <c r="G47" s="343"/>
      <c r="H47" s="344"/>
      <c r="I47" s="186">
        <v>151</v>
      </c>
      <c r="J47" s="192">
        <v>5159374.5200000005</v>
      </c>
      <c r="K47" s="192">
        <v>-10788668.48</v>
      </c>
      <c r="L47" s="192">
        <v>6987635.3</v>
      </c>
      <c r="M47" s="192">
        <v>-14775775.11</v>
      </c>
      <c r="P47" s="194"/>
      <c r="Q47" s="194"/>
      <c r="S47" s="194"/>
    </row>
    <row r="48" spans="1:13" ht="12.75">
      <c r="A48" s="342" t="s">
        <v>333</v>
      </c>
      <c r="B48" s="343"/>
      <c r="C48" s="343"/>
      <c r="D48" s="343"/>
      <c r="E48" s="343"/>
      <c r="F48" s="343"/>
      <c r="G48" s="343"/>
      <c r="H48" s="344"/>
      <c r="I48" s="186">
        <v>152</v>
      </c>
      <c r="J48" s="188">
        <v>67886182.2078297</v>
      </c>
      <c r="K48" s="188">
        <v>16008401.09984998</v>
      </c>
      <c r="L48" s="188">
        <f>L44-L47</f>
        <v>113643814.89</v>
      </c>
      <c r="M48" s="188">
        <v>51306218.58</v>
      </c>
    </row>
    <row r="49" spans="1:16" ht="12.75">
      <c r="A49" s="348" t="s">
        <v>129</v>
      </c>
      <c r="B49" s="349"/>
      <c r="C49" s="349"/>
      <c r="D49" s="349"/>
      <c r="E49" s="349"/>
      <c r="F49" s="349"/>
      <c r="G49" s="349"/>
      <c r="H49" s="350"/>
      <c r="I49" s="186">
        <v>153</v>
      </c>
      <c r="J49" s="195">
        <v>67886182.2078297</v>
      </c>
      <c r="K49" s="195">
        <v>16008401.09984998</v>
      </c>
      <c r="L49" s="195">
        <f>IF(L48&gt;0,L48,0)</f>
        <v>113643814.89</v>
      </c>
      <c r="M49" s="195">
        <v>51306218.58</v>
      </c>
      <c r="P49" s="194"/>
    </row>
    <row r="50" spans="1:13" ht="12.75">
      <c r="A50" s="351" t="s">
        <v>130</v>
      </c>
      <c r="B50" s="352"/>
      <c r="C50" s="352"/>
      <c r="D50" s="352"/>
      <c r="E50" s="352"/>
      <c r="F50" s="352"/>
      <c r="G50" s="352"/>
      <c r="H50" s="353"/>
      <c r="I50" s="196">
        <v>154</v>
      </c>
      <c r="J50" s="197">
        <v>0</v>
      </c>
      <c r="K50" s="197">
        <v>0</v>
      </c>
      <c r="L50" s="197">
        <v>0</v>
      </c>
      <c r="M50" s="197">
        <v>0</v>
      </c>
    </row>
    <row r="51" spans="1:13" ht="12.75" customHeight="1">
      <c r="A51" s="354" t="s">
        <v>164</v>
      </c>
      <c r="B51" s="355"/>
      <c r="C51" s="355"/>
      <c r="D51" s="355"/>
      <c r="E51" s="355"/>
      <c r="F51" s="355"/>
      <c r="G51" s="355"/>
      <c r="H51" s="355"/>
      <c r="I51" s="355"/>
      <c r="J51" s="355"/>
      <c r="K51" s="355"/>
      <c r="L51" s="355"/>
      <c r="M51" s="356"/>
    </row>
    <row r="52" spans="1:13" ht="12.75" customHeight="1">
      <c r="A52" s="339" t="s">
        <v>157</v>
      </c>
      <c r="B52" s="340"/>
      <c r="C52" s="340"/>
      <c r="D52" s="340"/>
      <c r="E52" s="340"/>
      <c r="F52" s="340"/>
      <c r="G52" s="340"/>
      <c r="H52" s="340"/>
      <c r="I52" s="198"/>
      <c r="J52" s="198"/>
      <c r="K52" s="198"/>
      <c r="L52" s="198"/>
      <c r="M52" s="199"/>
    </row>
    <row r="53" spans="1:13" ht="12.75">
      <c r="A53" s="357" t="s">
        <v>158</v>
      </c>
      <c r="B53" s="358"/>
      <c r="C53" s="358"/>
      <c r="D53" s="358"/>
      <c r="E53" s="358"/>
      <c r="F53" s="358"/>
      <c r="G53" s="358"/>
      <c r="H53" s="359"/>
      <c r="I53" s="186">
        <v>155</v>
      </c>
      <c r="J53" s="187">
        <v>67886182.2078297</v>
      </c>
      <c r="K53" s="187">
        <v>16008401.09984998</v>
      </c>
      <c r="L53" s="187">
        <f>+L49</f>
        <v>113643814.89</v>
      </c>
      <c r="M53" s="187">
        <f>+M49</f>
        <v>51306218.58</v>
      </c>
    </row>
    <row r="54" spans="1:13" ht="12.75">
      <c r="A54" s="357" t="s">
        <v>159</v>
      </c>
      <c r="B54" s="358"/>
      <c r="C54" s="358"/>
      <c r="D54" s="358"/>
      <c r="E54" s="358"/>
      <c r="F54" s="358"/>
      <c r="G54" s="358"/>
      <c r="H54" s="359"/>
      <c r="I54" s="186">
        <v>156</v>
      </c>
      <c r="J54" s="200"/>
      <c r="K54" s="200"/>
      <c r="L54" s="200"/>
      <c r="M54" s="200"/>
    </row>
    <row r="55" spans="1:13" ht="12.75" customHeight="1">
      <c r="A55" s="354" t="s">
        <v>160</v>
      </c>
      <c r="B55" s="355"/>
      <c r="C55" s="355"/>
      <c r="D55" s="355"/>
      <c r="E55" s="355"/>
      <c r="F55" s="355"/>
      <c r="G55" s="355"/>
      <c r="H55" s="355"/>
      <c r="I55" s="355"/>
      <c r="J55" s="355"/>
      <c r="K55" s="355"/>
      <c r="L55" s="355"/>
      <c r="M55" s="356"/>
    </row>
    <row r="56" spans="1:13" ht="12.75">
      <c r="A56" s="339" t="s">
        <v>161</v>
      </c>
      <c r="B56" s="340"/>
      <c r="C56" s="340"/>
      <c r="D56" s="340"/>
      <c r="E56" s="340"/>
      <c r="F56" s="340"/>
      <c r="G56" s="340"/>
      <c r="H56" s="341"/>
      <c r="I56" s="201">
        <v>157</v>
      </c>
      <c r="J56" s="202">
        <v>67886182.2078297</v>
      </c>
      <c r="K56" s="202">
        <v>16008401.09984998</v>
      </c>
      <c r="L56" s="202">
        <f>+L48</f>
        <v>113643814.89</v>
      </c>
      <c r="M56" s="202">
        <f>+M48</f>
        <v>51306218.58</v>
      </c>
    </row>
    <row r="57" spans="1:13" ht="12.75">
      <c r="A57" s="342" t="s">
        <v>334</v>
      </c>
      <c r="B57" s="343"/>
      <c r="C57" s="343"/>
      <c r="D57" s="343"/>
      <c r="E57" s="343"/>
      <c r="F57" s="343"/>
      <c r="G57" s="343"/>
      <c r="H57" s="344"/>
      <c r="I57" s="186">
        <v>158</v>
      </c>
      <c r="J57" s="195">
        <v>0</v>
      </c>
      <c r="K57" s="195">
        <v>0</v>
      </c>
      <c r="L57" s="195">
        <v>0</v>
      </c>
      <c r="M57" s="195">
        <v>0</v>
      </c>
    </row>
    <row r="58" spans="1:16" ht="12.75">
      <c r="A58" s="342" t="s">
        <v>162</v>
      </c>
      <c r="B58" s="343"/>
      <c r="C58" s="343"/>
      <c r="D58" s="343"/>
      <c r="E58" s="343"/>
      <c r="F58" s="343"/>
      <c r="G58" s="343"/>
      <c r="H58" s="344"/>
      <c r="I58" s="186">
        <v>159</v>
      </c>
      <c r="J58" s="187">
        <v>-114399</v>
      </c>
      <c r="K58" s="187">
        <v>-75854</v>
      </c>
      <c r="L58" s="187">
        <v>-68280.1899999976</v>
      </c>
      <c r="M58" s="187">
        <v>2608.8100000023987</v>
      </c>
      <c r="P58" s="194"/>
    </row>
    <row r="59" spans="1:13" ht="15" customHeight="1">
      <c r="A59" s="360" t="s">
        <v>173</v>
      </c>
      <c r="B59" s="361"/>
      <c r="C59" s="361"/>
      <c r="D59" s="361"/>
      <c r="E59" s="361"/>
      <c r="F59" s="361"/>
      <c r="G59" s="361"/>
      <c r="H59" s="362"/>
      <c r="I59" s="186">
        <v>160</v>
      </c>
      <c r="J59" s="187"/>
      <c r="K59" s="187"/>
      <c r="L59" s="187"/>
      <c r="M59" s="187"/>
    </row>
    <row r="60" spans="1:13" ht="14.25" customHeight="1">
      <c r="A60" s="360" t="s">
        <v>168</v>
      </c>
      <c r="B60" s="361"/>
      <c r="C60" s="361"/>
      <c r="D60" s="361"/>
      <c r="E60" s="361"/>
      <c r="F60" s="361"/>
      <c r="G60" s="361"/>
      <c r="H60" s="362"/>
      <c r="I60" s="184">
        <v>161</v>
      </c>
      <c r="J60" s="203"/>
      <c r="K60" s="203"/>
      <c r="L60" s="203"/>
      <c r="M60" s="203"/>
    </row>
    <row r="61" spans="1:13" ht="15.75" customHeight="1">
      <c r="A61" s="360" t="s">
        <v>169</v>
      </c>
      <c r="B61" s="361"/>
      <c r="C61" s="361"/>
      <c r="D61" s="361"/>
      <c r="E61" s="361"/>
      <c r="F61" s="361"/>
      <c r="G61" s="361"/>
      <c r="H61" s="362"/>
      <c r="I61" s="184">
        <v>162</v>
      </c>
      <c r="J61" s="203"/>
      <c r="K61" s="203"/>
      <c r="L61" s="203"/>
      <c r="M61" s="203"/>
    </row>
    <row r="62" spans="1:13" ht="12.75">
      <c r="A62" s="342" t="s">
        <v>172</v>
      </c>
      <c r="B62" s="343"/>
      <c r="C62" s="343"/>
      <c r="D62" s="343"/>
      <c r="E62" s="343"/>
      <c r="F62" s="343"/>
      <c r="G62" s="343"/>
      <c r="H62" s="344"/>
      <c r="I62" s="186">
        <v>163</v>
      </c>
      <c r="J62" s="187"/>
      <c r="K62" s="187"/>
      <c r="L62" s="187"/>
      <c r="M62" s="187"/>
    </row>
    <row r="63" spans="1:13" ht="12.75">
      <c r="A63" s="342" t="s">
        <v>170</v>
      </c>
      <c r="B63" s="343"/>
      <c r="C63" s="343"/>
      <c r="D63" s="343"/>
      <c r="E63" s="343"/>
      <c r="F63" s="343"/>
      <c r="G63" s="343"/>
      <c r="H63" s="344"/>
      <c r="I63" s="186">
        <v>164</v>
      </c>
      <c r="J63" s="187"/>
      <c r="K63" s="187"/>
      <c r="L63" s="187"/>
      <c r="M63" s="187"/>
    </row>
    <row r="64" spans="1:13" ht="12.75">
      <c r="A64" s="342" t="s">
        <v>171</v>
      </c>
      <c r="B64" s="343"/>
      <c r="C64" s="343"/>
      <c r="D64" s="343"/>
      <c r="E64" s="343"/>
      <c r="F64" s="343"/>
      <c r="G64" s="343"/>
      <c r="H64" s="344"/>
      <c r="I64" s="186">
        <v>165</v>
      </c>
      <c r="J64" s="187"/>
      <c r="K64" s="187"/>
      <c r="L64" s="187"/>
      <c r="M64" s="187"/>
    </row>
    <row r="65" spans="1:13" ht="12.75">
      <c r="A65" s="342" t="s">
        <v>167</v>
      </c>
      <c r="B65" s="343"/>
      <c r="C65" s="343"/>
      <c r="D65" s="343"/>
      <c r="E65" s="343"/>
      <c r="F65" s="343"/>
      <c r="G65" s="343"/>
      <c r="H65" s="344"/>
      <c r="I65" s="186">
        <v>166</v>
      </c>
      <c r="J65" s="187"/>
      <c r="K65" s="187"/>
      <c r="L65" s="187"/>
      <c r="M65" s="187"/>
    </row>
    <row r="66" spans="1:13" ht="12.75">
      <c r="A66" s="342" t="s">
        <v>335</v>
      </c>
      <c r="B66" s="343"/>
      <c r="C66" s="343"/>
      <c r="D66" s="343"/>
      <c r="E66" s="343"/>
      <c r="F66" s="343"/>
      <c r="G66" s="343"/>
      <c r="H66" s="344"/>
      <c r="I66" s="186">
        <v>167</v>
      </c>
      <c r="J66" s="195">
        <v>-114399</v>
      </c>
      <c r="K66" s="195">
        <v>-75854</v>
      </c>
      <c r="L66" s="195">
        <f>SUM(L58:L65)</f>
        <v>-68280.1899999976</v>
      </c>
      <c r="M66" s="195">
        <f>SUM(M58:M65)</f>
        <v>2608.8100000023987</v>
      </c>
    </row>
    <row r="67" spans="1:13" ht="12.75">
      <c r="A67" s="342" t="s">
        <v>166</v>
      </c>
      <c r="B67" s="343"/>
      <c r="C67" s="343"/>
      <c r="D67" s="343"/>
      <c r="E67" s="343"/>
      <c r="F67" s="343"/>
      <c r="G67" s="343"/>
      <c r="H67" s="344"/>
      <c r="I67" s="186">
        <v>168</v>
      </c>
      <c r="J67" s="197">
        <v>67771783.2078297</v>
      </c>
      <c r="K67" s="197">
        <v>15932547.09984998</v>
      </c>
      <c r="L67" s="197">
        <f>+L66+L56</f>
        <v>113575534.7</v>
      </c>
      <c r="M67" s="197">
        <f>+M66+M56</f>
        <v>51308827.39</v>
      </c>
    </row>
    <row r="68" spans="1:13" ht="12.75" customHeight="1">
      <c r="A68" s="369" t="s">
        <v>165</v>
      </c>
      <c r="B68" s="370"/>
      <c r="C68" s="370"/>
      <c r="D68" s="370"/>
      <c r="E68" s="370"/>
      <c r="F68" s="370"/>
      <c r="G68" s="370"/>
      <c r="H68" s="370"/>
      <c r="I68" s="370"/>
      <c r="J68" s="370"/>
      <c r="K68" s="370"/>
      <c r="L68" s="370"/>
      <c r="M68" s="371"/>
    </row>
    <row r="69" spans="1:13" ht="12.75" customHeight="1">
      <c r="A69" s="360" t="s">
        <v>163</v>
      </c>
      <c r="B69" s="361"/>
      <c r="C69" s="361"/>
      <c r="D69" s="361"/>
      <c r="E69" s="361"/>
      <c r="F69" s="361"/>
      <c r="G69" s="361"/>
      <c r="H69" s="361"/>
      <c r="I69" s="361"/>
      <c r="J69" s="361"/>
      <c r="K69" s="361"/>
      <c r="L69" s="361"/>
      <c r="M69" s="362"/>
    </row>
    <row r="70" spans="1:13" ht="12.75">
      <c r="A70" s="357" t="s">
        <v>158</v>
      </c>
      <c r="B70" s="358"/>
      <c r="C70" s="358"/>
      <c r="D70" s="358"/>
      <c r="E70" s="358"/>
      <c r="F70" s="358"/>
      <c r="G70" s="358"/>
      <c r="H70" s="359"/>
      <c r="I70" s="186">
        <v>169</v>
      </c>
      <c r="J70" s="187">
        <v>67771783.2078297</v>
      </c>
      <c r="K70" s="187">
        <v>15932547.09984998</v>
      </c>
      <c r="L70" s="187">
        <f>+L67</f>
        <v>113575534.7</v>
      </c>
      <c r="M70" s="187">
        <f>+M67</f>
        <v>51308827.39</v>
      </c>
    </row>
    <row r="71" spans="1:13" ht="12.75">
      <c r="A71" s="366" t="s">
        <v>159</v>
      </c>
      <c r="B71" s="367"/>
      <c r="C71" s="367"/>
      <c r="D71" s="367"/>
      <c r="E71" s="367"/>
      <c r="F71" s="367"/>
      <c r="G71" s="367"/>
      <c r="H71" s="368"/>
      <c r="I71" s="204">
        <v>170</v>
      </c>
      <c r="J71" s="200"/>
      <c r="K71" s="200"/>
      <c r="L71" s="200"/>
      <c r="M71" s="200"/>
    </row>
    <row r="72" spans="7:13" s="205" customFormat="1" ht="11.25">
      <c r="G72" s="205" t="s">
        <v>296</v>
      </c>
      <c r="J72" s="206">
        <f>+J7-J10</f>
        <v>75678059.81782985</v>
      </c>
      <c r="K72" s="206">
        <f>+K7-K10</f>
        <v>5247134.36984998</v>
      </c>
      <c r="L72" s="206">
        <f>+L7-L10</f>
        <v>118291054.61210966</v>
      </c>
      <c r="M72" s="206">
        <f>+M7-M10</f>
        <v>36430531.782979906</v>
      </c>
    </row>
    <row r="73" spans="10:12" ht="12.75">
      <c r="J73" s="206"/>
      <c r="K73" s="206"/>
      <c r="L73" s="206"/>
    </row>
    <row r="74" spans="10:13" ht="12.75">
      <c r="J74" s="206"/>
      <c r="K74" s="206"/>
      <c r="L74" s="208"/>
      <c r="M74" s="206"/>
    </row>
    <row r="75" ht="12.75">
      <c r="M75" s="208"/>
    </row>
    <row r="78" ht="12.75">
      <c r="M78" s="20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49:H49"/>
    <mergeCell ref="A50:H50"/>
    <mergeCell ref="A51:M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J4:K4"/>
    <mergeCell ref="L4:M4"/>
    <mergeCell ref="A5:H5"/>
    <mergeCell ref="A3:M3"/>
    <mergeCell ref="A4:H4"/>
    <mergeCell ref="A6:H6"/>
  </mergeCells>
  <dataValidations count="3">
    <dataValidation type="whole" operator="notEqual" allowBlank="1" showInputMessage="1" showErrorMessage="1" errorTitle="Pogrešan unos" error="Mogu se unijeti samo cjelobrojne vrijednosti." sqref="L59:L65 J70:L71 J47:M47 J66:M67 J57:M58 L53:L54 J54:K54 J56 L56 J59:J65 J53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L11 J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8:J32 J10:M10 J27:M27 L34:L41 J16:M16 L8:L9 J33:M33 L13:L15 J7:M7 L17:L21 J42:M46 L23:L26 J22:M22 L28:L32 J12:M12 J34:J41 J8:J9 J13:J15 J17:J21 J23:J26 J48:M50">
      <formula1>0</formula1>
    </dataValidation>
  </dataValidations>
  <printOptions/>
  <pageMargins left="0.24" right="0.24" top="1" bottom="1" header="0.5" footer="0.5"/>
  <pageSetup fitToHeight="1" fitToWidth="1" horizontalDpi="600" verticalDpi="600" orientation="portrait" paperSize="9" scale="75" r:id="rId1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7" width="9.140625" style="1" customWidth="1"/>
    <col min="8" max="8" width="3.57421875" style="1" customWidth="1"/>
    <col min="9" max="9" width="8.00390625" style="1" customWidth="1"/>
    <col min="10" max="10" width="11.140625" style="18" bestFit="1" customWidth="1"/>
    <col min="11" max="11" width="12.140625" style="19" customWidth="1"/>
    <col min="12" max="12" width="11.7109375" style="1" bestFit="1" customWidth="1"/>
    <col min="13" max="13" width="9.140625" style="1" customWidth="1"/>
    <col min="14" max="14" width="10.7109375" style="1" bestFit="1" customWidth="1"/>
    <col min="15" max="15" width="10.140625" style="1" customWidth="1"/>
    <col min="16" max="20" width="9.140625" style="1" customWidth="1"/>
    <col min="21" max="21" width="10.00390625" style="1" bestFit="1" customWidth="1"/>
    <col min="22" max="16384" width="9.140625" style="1" customWidth="1"/>
  </cols>
  <sheetData>
    <row r="1" spans="1:11" ht="12.75" customHeight="1">
      <c r="A1" s="375" t="s">
        <v>131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</row>
    <row r="2" spans="1:11" ht="12.75" customHeight="1">
      <c r="A2" s="376" t="s">
        <v>341</v>
      </c>
      <c r="B2" s="377"/>
      <c r="C2" s="377"/>
      <c r="D2" s="377"/>
      <c r="E2" s="377"/>
      <c r="F2" s="377"/>
      <c r="G2" s="377"/>
      <c r="H2" s="377"/>
      <c r="I2" s="377"/>
      <c r="J2" s="377"/>
      <c r="K2" s="377"/>
    </row>
    <row r="3" spans="1:11" ht="12.75">
      <c r="A3" s="372" t="s">
        <v>185</v>
      </c>
      <c r="B3" s="373"/>
      <c r="C3" s="373"/>
      <c r="D3" s="373"/>
      <c r="E3" s="373"/>
      <c r="F3" s="373"/>
      <c r="G3" s="373"/>
      <c r="H3" s="373"/>
      <c r="I3" s="373"/>
      <c r="J3" s="373"/>
      <c r="K3" s="374"/>
    </row>
    <row r="4" spans="1:11" ht="24">
      <c r="A4" s="378" t="s">
        <v>110</v>
      </c>
      <c r="B4" s="378"/>
      <c r="C4" s="378"/>
      <c r="D4" s="378"/>
      <c r="E4" s="378"/>
      <c r="F4" s="378"/>
      <c r="G4" s="378"/>
      <c r="H4" s="378"/>
      <c r="I4" s="2" t="s">
        <v>111</v>
      </c>
      <c r="J4" s="3" t="s">
        <v>112</v>
      </c>
      <c r="K4" s="4" t="s">
        <v>113</v>
      </c>
    </row>
    <row r="5" spans="1:11" ht="12.75">
      <c r="A5" s="379">
        <v>1</v>
      </c>
      <c r="B5" s="379"/>
      <c r="C5" s="379"/>
      <c r="D5" s="379"/>
      <c r="E5" s="379"/>
      <c r="F5" s="379"/>
      <c r="G5" s="379"/>
      <c r="H5" s="379"/>
      <c r="I5" s="5">
        <v>2</v>
      </c>
      <c r="J5" s="6" t="s">
        <v>3</v>
      </c>
      <c r="K5" s="7" t="s">
        <v>4</v>
      </c>
    </row>
    <row r="6" spans="1:11" ht="12.75">
      <c r="A6" s="380" t="s">
        <v>132</v>
      </c>
      <c r="B6" s="381"/>
      <c r="C6" s="381"/>
      <c r="D6" s="381"/>
      <c r="E6" s="381"/>
      <c r="F6" s="381"/>
      <c r="G6" s="381"/>
      <c r="H6" s="381"/>
      <c r="I6" s="382"/>
      <c r="J6" s="382"/>
      <c r="K6" s="383"/>
    </row>
    <row r="7" spans="1:12" ht="12.75">
      <c r="A7" s="384" t="s">
        <v>204</v>
      </c>
      <c r="B7" s="385"/>
      <c r="C7" s="385"/>
      <c r="D7" s="385"/>
      <c r="E7" s="385"/>
      <c r="F7" s="385"/>
      <c r="G7" s="385"/>
      <c r="H7" s="385"/>
      <c r="I7" s="8">
        <v>1</v>
      </c>
      <c r="J7" s="9">
        <v>73045556.71</v>
      </c>
      <c r="K7" s="9">
        <v>120631450.14</v>
      </c>
      <c r="L7" s="10"/>
    </row>
    <row r="8" spans="1:12" ht="12.75">
      <c r="A8" s="384" t="s">
        <v>133</v>
      </c>
      <c r="B8" s="385"/>
      <c r="C8" s="385"/>
      <c r="D8" s="385"/>
      <c r="E8" s="385"/>
      <c r="F8" s="385"/>
      <c r="G8" s="385"/>
      <c r="H8" s="385"/>
      <c r="I8" s="8">
        <v>2</v>
      </c>
      <c r="J8" s="9">
        <v>41314754.53</v>
      </c>
      <c r="K8" s="9">
        <v>34871593.27</v>
      </c>
      <c r="L8" s="10"/>
    </row>
    <row r="9" spans="1:11" ht="12.75">
      <c r="A9" s="384" t="s">
        <v>205</v>
      </c>
      <c r="B9" s="385"/>
      <c r="C9" s="385"/>
      <c r="D9" s="385"/>
      <c r="E9" s="385"/>
      <c r="F9" s="385"/>
      <c r="G9" s="385"/>
      <c r="H9" s="385"/>
      <c r="I9" s="8">
        <v>3</v>
      </c>
      <c r="J9" s="9">
        <v>55730873.74663998</v>
      </c>
      <c r="K9" s="9"/>
    </row>
    <row r="10" spans="1:11" ht="12.75">
      <c r="A10" s="384" t="s">
        <v>206</v>
      </c>
      <c r="B10" s="385"/>
      <c r="C10" s="385"/>
      <c r="D10" s="385"/>
      <c r="E10" s="385"/>
      <c r="F10" s="385"/>
      <c r="G10" s="385"/>
      <c r="H10" s="385"/>
      <c r="I10" s="8">
        <v>4</v>
      </c>
      <c r="J10" s="9"/>
      <c r="K10" s="9">
        <v>85358185.86</v>
      </c>
    </row>
    <row r="11" spans="1:11" ht="12.75">
      <c r="A11" s="384" t="s">
        <v>207</v>
      </c>
      <c r="B11" s="385"/>
      <c r="C11" s="385"/>
      <c r="D11" s="385"/>
      <c r="E11" s="385"/>
      <c r="F11" s="385"/>
      <c r="G11" s="385"/>
      <c r="H11" s="385"/>
      <c r="I11" s="8">
        <v>5</v>
      </c>
      <c r="J11" s="9"/>
      <c r="K11" s="9"/>
    </row>
    <row r="12" spans="1:11" ht="12.75">
      <c r="A12" s="384" t="s">
        <v>208</v>
      </c>
      <c r="B12" s="385"/>
      <c r="C12" s="385"/>
      <c r="D12" s="385"/>
      <c r="E12" s="385"/>
      <c r="F12" s="385"/>
      <c r="G12" s="385"/>
      <c r="H12" s="385"/>
      <c r="I12" s="8">
        <v>6</v>
      </c>
      <c r="J12" s="9">
        <v>23484299.539423697</v>
      </c>
      <c r="K12" s="9">
        <v>36036396.47</v>
      </c>
    </row>
    <row r="13" spans="1:11" ht="12.75">
      <c r="A13" s="386" t="s">
        <v>209</v>
      </c>
      <c r="B13" s="387"/>
      <c r="C13" s="387"/>
      <c r="D13" s="387"/>
      <c r="E13" s="387"/>
      <c r="F13" s="387"/>
      <c r="G13" s="387"/>
      <c r="H13" s="387"/>
      <c r="I13" s="8">
        <v>7</v>
      </c>
      <c r="J13" s="11">
        <v>193575484.52606368</v>
      </c>
      <c r="K13" s="11">
        <f>SUM(K7:K12)</f>
        <v>276897625.74</v>
      </c>
    </row>
    <row r="14" spans="1:11" ht="12.75">
      <c r="A14" s="384" t="s">
        <v>210</v>
      </c>
      <c r="B14" s="385"/>
      <c r="C14" s="385"/>
      <c r="D14" s="385"/>
      <c r="E14" s="385"/>
      <c r="F14" s="385"/>
      <c r="G14" s="385"/>
      <c r="H14" s="385"/>
      <c r="I14" s="8">
        <v>8</v>
      </c>
      <c r="J14" s="9"/>
      <c r="K14" s="9">
        <v>109898014.23</v>
      </c>
    </row>
    <row r="15" spans="1:11" ht="12.75">
      <c r="A15" s="384" t="s">
        <v>211</v>
      </c>
      <c r="B15" s="385"/>
      <c r="C15" s="385"/>
      <c r="D15" s="385"/>
      <c r="E15" s="385"/>
      <c r="F15" s="385"/>
      <c r="G15" s="385"/>
      <c r="H15" s="385"/>
      <c r="I15" s="8">
        <v>9</v>
      </c>
      <c r="J15" s="9">
        <v>76264106.2207663</v>
      </c>
      <c r="K15" s="9"/>
    </row>
    <row r="16" spans="1:11" ht="12.75">
      <c r="A16" s="384" t="s">
        <v>212</v>
      </c>
      <c r="B16" s="385"/>
      <c r="C16" s="385"/>
      <c r="D16" s="385"/>
      <c r="E16" s="385"/>
      <c r="F16" s="385"/>
      <c r="G16" s="385"/>
      <c r="H16" s="385"/>
      <c r="I16" s="8">
        <v>10</v>
      </c>
      <c r="J16" s="9">
        <v>9075995.6539632</v>
      </c>
      <c r="K16" s="9">
        <v>91823520.39</v>
      </c>
    </row>
    <row r="17" spans="1:11" ht="12.75">
      <c r="A17" s="384" t="s">
        <v>213</v>
      </c>
      <c r="B17" s="385"/>
      <c r="C17" s="385"/>
      <c r="D17" s="385"/>
      <c r="E17" s="385"/>
      <c r="F17" s="385"/>
      <c r="G17" s="385"/>
      <c r="H17" s="385"/>
      <c r="I17" s="8">
        <v>11</v>
      </c>
      <c r="J17" s="9"/>
      <c r="K17" s="9"/>
    </row>
    <row r="18" spans="1:11" ht="12.75">
      <c r="A18" s="386" t="s">
        <v>214</v>
      </c>
      <c r="B18" s="387"/>
      <c r="C18" s="387"/>
      <c r="D18" s="387"/>
      <c r="E18" s="387"/>
      <c r="F18" s="387"/>
      <c r="G18" s="387"/>
      <c r="H18" s="387"/>
      <c r="I18" s="8">
        <v>12</v>
      </c>
      <c r="J18" s="11">
        <v>85340101.87472951</v>
      </c>
      <c r="K18" s="11">
        <f>SUM(K14:K17)</f>
        <v>201721534.62</v>
      </c>
    </row>
    <row r="19" spans="1:11" ht="24" customHeight="1">
      <c r="A19" s="386" t="s">
        <v>215</v>
      </c>
      <c r="B19" s="387"/>
      <c r="C19" s="387"/>
      <c r="D19" s="387"/>
      <c r="E19" s="387"/>
      <c r="F19" s="387"/>
      <c r="G19" s="387"/>
      <c r="H19" s="387"/>
      <c r="I19" s="8">
        <v>13</v>
      </c>
      <c r="J19" s="11">
        <v>108235382.65133417</v>
      </c>
      <c r="K19" s="11">
        <f>+K13-K18</f>
        <v>75176091.12</v>
      </c>
    </row>
    <row r="20" spans="1:11" ht="22.5" customHeight="1">
      <c r="A20" s="386" t="s">
        <v>216</v>
      </c>
      <c r="B20" s="387"/>
      <c r="C20" s="387"/>
      <c r="D20" s="387"/>
      <c r="E20" s="387"/>
      <c r="F20" s="387"/>
      <c r="G20" s="387"/>
      <c r="H20" s="387"/>
      <c r="I20" s="8">
        <v>14</v>
      </c>
      <c r="J20" s="11"/>
      <c r="K20" s="11"/>
    </row>
    <row r="21" spans="1:11" ht="12.75">
      <c r="A21" s="380" t="s">
        <v>134</v>
      </c>
      <c r="B21" s="381"/>
      <c r="C21" s="381"/>
      <c r="D21" s="381"/>
      <c r="E21" s="381"/>
      <c r="F21" s="381"/>
      <c r="G21" s="381"/>
      <c r="H21" s="381"/>
      <c r="I21" s="382"/>
      <c r="J21" s="382"/>
      <c r="K21" s="383"/>
    </row>
    <row r="22" spans="1:11" ht="12.75">
      <c r="A22" s="384" t="s">
        <v>217</v>
      </c>
      <c r="B22" s="385"/>
      <c r="C22" s="385"/>
      <c r="D22" s="385"/>
      <c r="E22" s="385"/>
      <c r="F22" s="385"/>
      <c r="G22" s="385"/>
      <c r="H22" s="385"/>
      <c r="I22" s="8">
        <v>15</v>
      </c>
      <c r="J22" s="9">
        <v>148946</v>
      </c>
      <c r="K22" s="9">
        <v>143168.01</v>
      </c>
    </row>
    <row r="23" spans="1:11" ht="12.75">
      <c r="A23" s="384" t="s">
        <v>218</v>
      </c>
      <c r="B23" s="385"/>
      <c r="C23" s="385"/>
      <c r="D23" s="385"/>
      <c r="E23" s="385"/>
      <c r="F23" s="385"/>
      <c r="G23" s="385"/>
      <c r="H23" s="385"/>
      <c r="I23" s="8">
        <v>16</v>
      </c>
      <c r="J23" s="9">
        <v>31737357.396545567</v>
      </c>
      <c r="K23" s="216">
        <v>35909073.19</v>
      </c>
    </row>
    <row r="24" spans="1:11" ht="12.75">
      <c r="A24" s="384" t="s">
        <v>219</v>
      </c>
      <c r="B24" s="385"/>
      <c r="C24" s="385"/>
      <c r="D24" s="385"/>
      <c r="E24" s="385"/>
      <c r="F24" s="385"/>
      <c r="G24" s="385"/>
      <c r="H24" s="385"/>
      <c r="I24" s="8">
        <v>17</v>
      </c>
      <c r="J24" s="9">
        <v>2397141.046331841</v>
      </c>
      <c r="K24" s="9">
        <v>2218162.79</v>
      </c>
    </row>
    <row r="25" spans="1:11" ht="12.75">
      <c r="A25" s="384" t="s">
        <v>220</v>
      </c>
      <c r="B25" s="385"/>
      <c r="C25" s="385"/>
      <c r="D25" s="385"/>
      <c r="E25" s="385"/>
      <c r="F25" s="385"/>
      <c r="G25" s="385"/>
      <c r="H25" s="385"/>
      <c r="I25" s="8">
        <v>18</v>
      </c>
      <c r="J25" s="9">
        <v>77165.72</v>
      </c>
      <c r="K25" s="9">
        <v>70243.09</v>
      </c>
    </row>
    <row r="26" spans="1:11" ht="12.75">
      <c r="A26" s="384" t="s">
        <v>222</v>
      </c>
      <c r="B26" s="385"/>
      <c r="C26" s="385"/>
      <c r="D26" s="385"/>
      <c r="E26" s="385"/>
      <c r="F26" s="385"/>
      <c r="G26" s="385"/>
      <c r="H26" s="385"/>
      <c r="I26" s="8">
        <v>19</v>
      </c>
      <c r="J26" s="9">
        <v>22259.390000000003</v>
      </c>
      <c r="K26" s="9">
        <v>40000</v>
      </c>
    </row>
    <row r="27" spans="1:11" ht="12.75">
      <c r="A27" s="386" t="s">
        <v>221</v>
      </c>
      <c r="B27" s="387"/>
      <c r="C27" s="387"/>
      <c r="D27" s="387"/>
      <c r="E27" s="387"/>
      <c r="F27" s="387"/>
      <c r="G27" s="387"/>
      <c r="H27" s="387"/>
      <c r="I27" s="8">
        <v>20</v>
      </c>
      <c r="J27" s="11">
        <v>34382869.552877404</v>
      </c>
      <c r="K27" s="11">
        <f>SUM(K22:K26)</f>
        <v>38380647.08</v>
      </c>
    </row>
    <row r="28" spans="1:11" ht="12.75">
      <c r="A28" s="384" t="s">
        <v>223</v>
      </c>
      <c r="B28" s="385"/>
      <c r="C28" s="385"/>
      <c r="D28" s="385"/>
      <c r="E28" s="385"/>
      <c r="F28" s="385"/>
      <c r="G28" s="385"/>
      <c r="H28" s="385"/>
      <c r="I28" s="8">
        <v>21</v>
      </c>
      <c r="J28" s="9">
        <v>29405220.67</v>
      </c>
      <c r="K28" s="9">
        <v>41115879.63</v>
      </c>
    </row>
    <row r="29" spans="1:15" ht="12.75">
      <c r="A29" s="384" t="s">
        <v>224</v>
      </c>
      <c r="B29" s="385"/>
      <c r="C29" s="385"/>
      <c r="D29" s="385"/>
      <c r="E29" s="385"/>
      <c r="F29" s="385"/>
      <c r="G29" s="385"/>
      <c r="H29" s="385"/>
      <c r="I29" s="8">
        <v>22</v>
      </c>
      <c r="J29" s="9">
        <v>54007700</v>
      </c>
      <c r="K29" s="9"/>
      <c r="O29" s="10"/>
    </row>
    <row r="30" spans="1:15" ht="12.75">
      <c r="A30" s="384" t="s">
        <v>225</v>
      </c>
      <c r="B30" s="385"/>
      <c r="C30" s="385"/>
      <c r="D30" s="385"/>
      <c r="E30" s="385"/>
      <c r="F30" s="385"/>
      <c r="G30" s="385"/>
      <c r="H30" s="385"/>
      <c r="I30" s="8">
        <v>23</v>
      </c>
      <c r="J30" s="9">
        <v>2200000</v>
      </c>
      <c r="K30" s="9"/>
      <c r="O30" s="10"/>
    </row>
    <row r="31" spans="1:11" ht="12.75">
      <c r="A31" s="386" t="s">
        <v>226</v>
      </c>
      <c r="B31" s="387"/>
      <c r="C31" s="387"/>
      <c r="D31" s="387"/>
      <c r="E31" s="387"/>
      <c r="F31" s="387"/>
      <c r="G31" s="387"/>
      <c r="H31" s="387"/>
      <c r="I31" s="8">
        <v>24</v>
      </c>
      <c r="J31" s="11">
        <v>85612920.67</v>
      </c>
      <c r="K31" s="11">
        <f>SUM(K28:K30)</f>
        <v>41115879.63</v>
      </c>
    </row>
    <row r="32" spans="1:11" ht="21" customHeight="1">
      <c r="A32" s="386" t="s">
        <v>227</v>
      </c>
      <c r="B32" s="387"/>
      <c r="C32" s="387"/>
      <c r="D32" s="387"/>
      <c r="E32" s="387"/>
      <c r="F32" s="387"/>
      <c r="G32" s="387"/>
      <c r="H32" s="387"/>
      <c r="I32" s="8">
        <v>25</v>
      </c>
      <c r="J32" s="11"/>
      <c r="K32" s="11"/>
    </row>
    <row r="33" spans="1:14" ht="21.75" customHeight="1">
      <c r="A33" s="386" t="s">
        <v>228</v>
      </c>
      <c r="B33" s="387"/>
      <c r="C33" s="387"/>
      <c r="D33" s="387"/>
      <c r="E33" s="387"/>
      <c r="F33" s="387"/>
      <c r="G33" s="387"/>
      <c r="H33" s="387"/>
      <c r="I33" s="8">
        <v>26</v>
      </c>
      <c r="J33" s="11">
        <v>51230051.1171226</v>
      </c>
      <c r="K33" s="11">
        <f>-K27+K31</f>
        <v>2735232.5500000045</v>
      </c>
      <c r="N33" s="10"/>
    </row>
    <row r="34" spans="1:11" ht="12.75">
      <c r="A34" s="380" t="s">
        <v>135</v>
      </c>
      <c r="B34" s="381"/>
      <c r="C34" s="381"/>
      <c r="D34" s="381"/>
      <c r="E34" s="381"/>
      <c r="F34" s="381"/>
      <c r="G34" s="381"/>
      <c r="H34" s="381"/>
      <c r="I34" s="382"/>
      <c r="J34" s="382"/>
      <c r="K34" s="383"/>
    </row>
    <row r="35" spans="1:11" ht="12.75">
      <c r="A35" s="384" t="s">
        <v>229</v>
      </c>
      <c r="B35" s="385"/>
      <c r="C35" s="385"/>
      <c r="D35" s="385"/>
      <c r="E35" s="385"/>
      <c r="F35" s="385"/>
      <c r="G35" s="385"/>
      <c r="H35" s="385"/>
      <c r="I35" s="8">
        <v>27</v>
      </c>
      <c r="J35" s="9"/>
      <c r="K35" s="9"/>
    </row>
    <row r="36" spans="1:11" ht="12.75">
      <c r="A36" s="384" t="s">
        <v>230</v>
      </c>
      <c r="B36" s="385"/>
      <c r="C36" s="385"/>
      <c r="D36" s="385"/>
      <c r="E36" s="385"/>
      <c r="F36" s="385"/>
      <c r="G36" s="385"/>
      <c r="H36" s="385"/>
      <c r="I36" s="8">
        <v>28</v>
      </c>
      <c r="J36" s="9"/>
      <c r="K36" s="9"/>
    </row>
    <row r="37" spans="1:11" ht="12.75">
      <c r="A37" s="384" t="s">
        <v>231</v>
      </c>
      <c r="B37" s="385"/>
      <c r="C37" s="385"/>
      <c r="D37" s="385"/>
      <c r="E37" s="385"/>
      <c r="F37" s="385"/>
      <c r="G37" s="385"/>
      <c r="H37" s="385"/>
      <c r="I37" s="8">
        <v>29</v>
      </c>
      <c r="J37" s="9"/>
      <c r="K37" s="9"/>
    </row>
    <row r="38" spans="1:11" ht="12.75">
      <c r="A38" s="386" t="s">
        <v>232</v>
      </c>
      <c r="B38" s="387"/>
      <c r="C38" s="387"/>
      <c r="D38" s="387"/>
      <c r="E38" s="387"/>
      <c r="F38" s="387"/>
      <c r="G38" s="387"/>
      <c r="H38" s="387"/>
      <c r="I38" s="8">
        <v>30</v>
      </c>
      <c r="J38" s="12">
        <v>0</v>
      </c>
      <c r="K38" s="12">
        <f>+SUM(K35:K37)</f>
        <v>0</v>
      </c>
    </row>
    <row r="39" spans="1:11" ht="12.75">
      <c r="A39" s="384" t="s">
        <v>233</v>
      </c>
      <c r="B39" s="385"/>
      <c r="C39" s="385"/>
      <c r="D39" s="385"/>
      <c r="E39" s="385"/>
      <c r="F39" s="385"/>
      <c r="G39" s="385"/>
      <c r="H39" s="385"/>
      <c r="I39" s="8">
        <v>31</v>
      </c>
      <c r="J39" s="9"/>
      <c r="K39" s="9"/>
    </row>
    <row r="40" spans="1:11" ht="12.75">
      <c r="A40" s="384" t="s">
        <v>234</v>
      </c>
      <c r="B40" s="385"/>
      <c r="C40" s="385"/>
      <c r="D40" s="385"/>
      <c r="E40" s="385"/>
      <c r="F40" s="385"/>
      <c r="G40" s="385"/>
      <c r="H40" s="385"/>
      <c r="I40" s="8">
        <v>32</v>
      </c>
      <c r="J40" s="9">
        <v>119887127.82</v>
      </c>
      <c r="K40" s="9">
        <v>43290767.5</v>
      </c>
    </row>
    <row r="41" spans="1:11" ht="12.75">
      <c r="A41" s="384" t="s">
        <v>235</v>
      </c>
      <c r="B41" s="385"/>
      <c r="C41" s="385"/>
      <c r="D41" s="385"/>
      <c r="E41" s="385"/>
      <c r="F41" s="385"/>
      <c r="G41" s="385"/>
      <c r="H41" s="385"/>
      <c r="I41" s="8">
        <v>33</v>
      </c>
      <c r="J41" s="9"/>
      <c r="K41" s="9"/>
    </row>
    <row r="42" spans="1:11" ht="12.75">
      <c r="A42" s="384" t="s">
        <v>236</v>
      </c>
      <c r="B42" s="385"/>
      <c r="C42" s="385"/>
      <c r="D42" s="385"/>
      <c r="E42" s="385"/>
      <c r="F42" s="385"/>
      <c r="G42" s="385"/>
      <c r="H42" s="385"/>
      <c r="I42" s="8">
        <v>34</v>
      </c>
      <c r="J42" s="9"/>
      <c r="K42" s="9"/>
    </row>
    <row r="43" spans="1:11" ht="12.75">
      <c r="A43" s="384" t="s">
        <v>237</v>
      </c>
      <c r="B43" s="385"/>
      <c r="C43" s="385"/>
      <c r="D43" s="385"/>
      <c r="E43" s="385"/>
      <c r="F43" s="385"/>
      <c r="G43" s="385"/>
      <c r="H43" s="385"/>
      <c r="I43" s="8">
        <v>35</v>
      </c>
      <c r="J43" s="9">
        <v>2581957.13596926</v>
      </c>
      <c r="K43" s="9">
        <v>523242.2855251</v>
      </c>
    </row>
    <row r="44" spans="1:11" ht="12.75">
      <c r="A44" s="386" t="s">
        <v>238</v>
      </c>
      <c r="B44" s="387"/>
      <c r="C44" s="387"/>
      <c r="D44" s="387"/>
      <c r="E44" s="387"/>
      <c r="F44" s="387"/>
      <c r="G44" s="387"/>
      <c r="H44" s="387"/>
      <c r="I44" s="8">
        <v>36</v>
      </c>
      <c r="J44" s="11">
        <v>122469084.95596926</v>
      </c>
      <c r="K44" s="11">
        <f>SUM(K39:K43)</f>
        <v>43814009.7855251</v>
      </c>
    </row>
    <row r="45" spans="1:11" ht="21" customHeight="1">
      <c r="A45" s="386" t="s">
        <v>239</v>
      </c>
      <c r="B45" s="387"/>
      <c r="C45" s="387"/>
      <c r="D45" s="387"/>
      <c r="E45" s="387"/>
      <c r="F45" s="387"/>
      <c r="G45" s="387"/>
      <c r="H45" s="387"/>
      <c r="I45" s="8">
        <v>37</v>
      </c>
      <c r="J45" s="11"/>
      <c r="K45" s="11"/>
    </row>
    <row r="46" spans="1:11" ht="22.5" customHeight="1">
      <c r="A46" s="386" t="s">
        <v>240</v>
      </c>
      <c r="B46" s="387"/>
      <c r="C46" s="387"/>
      <c r="D46" s="387"/>
      <c r="E46" s="387"/>
      <c r="F46" s="387"/>
      <c r="G46" s="387"/>
      <c r="H46" s="387"/>
      <c r="I46" s="8">
        <v>38</v>
      </c>
      <c r="J46" s="11">
        <v>122469084.95596926</v>
      </c>
      <c r="K46" s="11">
        <f>+K44-K38</f>
        <v>43814009.7855251</v>
      </c>
    </row>
    <row r="47" spans="1:11" ht="12.75">
      <c r="A47" s="384" t="s">
        <v>241</v>
      </c>
      <c r="B47" s="385"/>
      <c r="C47" s="385"/>
      <c r="D47" s="385"/>
      <c r="E47" s="385"/>
      <c r="F47" s="385"/>
      <c r="G47" s="385"/>
      <c r="H47" s="385"/>
      <c r="I47" s="8">
        <v>39</v>
      </c>
      <c r="J47" s="13"/>
      <c r="K47" s="13">
        <f>(K19-K33-K46)</f>
        <v>28626848.784474894</v>
      </c>
    </row>
    <row r="48" spans="1:11" ht="12.75">
      <c r="A48" s="384" t="s">
        <v>242</v>
      </c>
      <c r="B48" s="385"/>
      <c r="C48" s="385"/>
      <c r="D48" s="385"/>
      <c r="E48" s="385"/>
      <c r="F48" s="385"/>
      <c r="G48" s="385"/>
      <c r="H48" s="385"/>
      <c r="I48" s="8">
        <v>40</v>
      </c>
      <c r="J48" s="9">
        <v>65463753.42175769</v>
      </c>
      <c r="K48" s="9"/>
    </row>
    <row r="49" spans="1:11" ht="12.75">
      <c r="A49" s="384" t="s">
        <v>136</v>
      </c>
      <c r="B49" s="385"/>
      <c r="C49" s="385"/>
      <c r="D49" s="385"/>
      <c r="E49" s="385"/>
      <c r="F49" s="385"/>
      <c r="G49" s="385"/>
      <c r="H49" s="385"/>
      <c r="I49" s="8">
        <v>41</v>
      </c>
      <c r="J49" s="9">
        <v>224724869.262236</v>
      </c>
      <c r="K49" s="9">
        <v>159261115.74</v>
      </c>
    </row>
    <row r="50" spans="1:11" ht="12.75">
      <c r="A50" s="384" t="s">
        <v>243</v>
      </c>
      <c r="B50" s="385"/>
      <c r="C50" s="385"/>
      <c r="D50" s="385"/>
      <c r="E50" s="385"/>
      <c r="F50" s="385"/>
      <c r="G50" s="385"/>
      <c r="H50" s="385"/>
      <c r="I50" s="8">
        <v>42</v>
      </c>
      <c r="J50" s="9">
        <v>0</v>
      </c>
      <c r="K50" s="9">
        <f>+K47</f>
        <v>28626848.784474894</v>
      </c>
    </row>
    <row r="51" spans="1:11" ht="12.75">
      <c r="A51" s="384" t="s">
        <v>244</v>
      </c>
      <c r="B51" s="385"/>
      <c r="C51" s="385"/>
      <c r="D51" s="385"/>
      <c r="E51" s="385"/>
      <c r="F51" s="385"/>
      <c r="G51" s="385"/>
      <c r="H51" s="385"/>
      <c r="I51" s="8">
        <v>43</v>
      </c>
      <c r="J51" s="9">
        <f>+J48</f>
        <v>65463753.42175769</v>
      </c>
      <c r="K51" s="9"/>
    </row>
    <row r="52" spans="1:12" ht="12.75">
      <c r="A52" s="388" t="s">
        <v>137</v>
      </c>
      <c r="B52" s="389"/>
      <c r="C52" s="389"/>
      <c r="D52" s="389"/>
      <c r="E52" s="389"/>
      <c r="F52" s="389"/>
      <c r="G52" s="389"/>
      <c r="H52" s="389"/>
      <c r="I52" s="14">
        <v>44</v>
      </c>
      <c r="J52" s="15">
        <f>+J49+J50-J51</f>
        <v>159261115.8404783</v>
      </c>
      <c r="K52" s="15">
        <f>+K49+K50-K51</f>
        <v>187887964.52447492</v>
      </c>
      <c r="L52" s="10"/>
    </row>
    <row r="53" spans="10:11" ht="12.75">
      <c r="J53" s="16"/>
      <c r="K53" s="17"/>
    </row>
  </sheetData>
  <sheetProtection/>
  <mergeCells count="52"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K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K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3:K3"/>
    <mergeCell ref="A1:K1"/>
    <mergeCell ref="A2:K2"/>
    <mergeCell ref="A4:H4"/>
    <mergeCell ref="A5:H5"/>
    <mergeCell ref="A6:K6"/>
  </mergeCells>
  <printOptions/>
  <pageMargins left="0.75" right="0.75" top="1" bottom="1" header="0.5" footer="0.5"/>
  <pageSetup horizontalDpi="600" verticalDpi="600" orientation="portrait" paperSize="9" scale="87" r:id="rId1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2.75"/>
  <cols>
    <col min="1" max="4" width="9.140625" style="82" customWidth="1"/>
    <col min="5" max="5" width="10.140625" style="82" bestFit="1" customWidth="1"/>
    <col min="6" max="9" width="9.140625" style="82" customWidth="1"/>
    <col min="10" max="10" width="11.140625" style="82" customWidth="1"/>
    <col min="11" max="11" width="10.7109375" style="100" customWidth="1"/>
    <col min="12" max="12" width="13.00390625" style="82" bestFit="1" customWidth="1"/>
    <col min="13" max="13" width="9.140625" style="82" customWidth="1"/>
    <col min="14" max="14" width="13.00390625" style="82" bestFit="1" customWidth="1"/>
    <col min="15" max="15" width="0" style="82" hidden="1" customWidth="1"/>
    <col min="16" max="16384" width="9.140625" style="82" customWidth="1"/>
  </cols>
  <sheetData>
    <row r="1" spans="1:12" ht="12.75">
      <c r="A1" s="396" t="s">
        <v>245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81"/>
    </row>
    <row r="2" spans="1:12" ht="15.75">
      <c r="A2" s="79"/>
      <c r="B2" s="80"/>
      <c r="C2" s="406" t="s">
        <v>246</v>
      </c>
      <c r="D2" s="406"/>
      <c r="E2" s="84">
        <v>43101</v>
      </c>
      <c r="F2" s="83" t="s">
        <v>31</v>
      </c>
      <c r="G2" s="407">
        <v>43465</v>
      </c>
      <c r="H2" s="408"/>
      <c r="I2" s="80"/>
      <c r="J2" s="80"/>
      <c r="K2" s="80"/>
      <c r="L2" s="85"/>
    </row>
    <row r="3" spans="1:11" ht="24">
      <c r="A3" s="409" t="s">
        <v>110</v>
      </c>
      <c r="B3" s="409"/>
      <c r="C3" s="409"/>
      <c r="D3" s="409"/>
      <c r="E3" s="409"/>
      <c r="F3" s="409"/>
      <c r="G3" s="409"/>
      <c r="H3" s="409"/>
      <c r="I3" s="86" t="s">
        <v>111</v>
      </c>
      <c r="J3" s="87" t="s">
        <v>112</v>
      </c>
      <c r="K3" s="88" t="s">
        <v>113</v>
      </c>
    </row>
    <row r="4" spans="1:11" ht="12.75">
      <c r="A4" s="410">
        <v>1</v>
      </c>
      <c r="B4" s="410"/>
      <c r="C4" s="410"/>
      <c r="D4" s="410"/>
      <c r="E4" s="410"/>
      <c r="F4" s="410"/>
      <c r="G4" s="410"/>
      <c r="H4" s="410"/>
      <c r="I4" s="90">
        <v>2</v>
      </c>
      <c r="J4" s="89" t="s">
        <v>3</v>
      </c>
      <c r="K4" s="89" t="s">
        <v>4</v>
      </c>
    </row>
    <row r="5" spans="1:11" ht="12.75">
      <c r="A5" s="398" t="s">
        <v>138</v>
      </c>
      <c r="B5" s="399"/>
      <c r="C5" s="399"/>
      <c r="D5" s="399"/>
      <c r="E5" s="399"/>
      <c r="F5" s="399"/>
      <c r="G5" s="399"/>
      <c r="H5" s="399"/>
      <c r="I5" s="91">
        <v>1</v>
      </c>
      <c r="J5" s="92">
        <v>133165000</v>
      </c>
      <c r="K5" s="92">
        <v>133165000</v>
      </c>
    </row>
    <row r="6" spans="1:11" ht="12.75">
      <c r="A6" s="398" t="s">
        <v>139</v>
      </c>
      <c r="B6" s="399"/>
      <c r="C6" s="399"/>
      <c r="D6" s="399"/>
      <c r="E6" s="399"/>
      <c r="F6" s="399"/>
      <c r="G6" s="399"/>
      <c r="H6" s="399"/>
      <c r="I6" s="91">
        <v>2</v>
      </c>
      <c r="J6" s="93"/>
      <c r="K6" s="93"/>
    </row>
    <row r="7" spans="1:11" ht="12.75">
      <c r="A7" s="398" t="s">
        <v>247</v>
      </c>
      <c r="B7" s="399"/>
      <c r="C7" s="399"/>
      <c r="D7" s="399"/>
      <c r="E7" s="399"/>
      <c r="F7" s="399"/>
      <c r="G7" s="399"/>
      <c r="H7" s="399"/>
      <c r="I7" s="91">
        <v>3</v>
      </c>
      <c r="J7" s="93">
        <v>21273155.64</v>
      </c>
      <c r="K7" s="93">
        <f>+'Balance sheet'!K72</f>
        <v>21290255.64</v>
      </c>
    </row>
    <row r="8" spans="1:11" ht="12.75">
      <c r="A8" s="398" t="s">
        <v>248</v>
      </c>
      <c r="B8" s="399"/>
      <c r="C8" s="399"/>
      <c r="D8" s="399"/>
      <c r="E8" s="399"/>
      <c r="F8" s="399"/>
      <c r="G8" s="399"/>
      <c r="H8" s="399"/>
      <c r="I8" s="91">
        <v>4</v>
      </c>
      <c r="J8" s="93">
        <v>13249718.12</v>
      </c>
      <c r="K8" s="93">
        <f>+'Balance sheet'!K79</f>
        <v>36879953</v>
      </c>
    </row>
    <row r="9" spans="1:11" ht="12.75">
      <c r="A9" s="398" t="s">
        <v>249</v>
      </c>
      <c r="B9" s="399"/>
      <c r="C9" s="399"/>
      <c r="D9" s="399"/>
      <c r="E9" s="399"/>
      <c r="F9" s="399"/>
      <c r="G9" s="399"/>
      <c r="H9" s="399"/>
      <c r="I9" s="91">
        <v>5</v>
      </c>
      <c r="J9" s="93">
        <v>67886182.37</v>
      </c>
      <c r="K9" s="93">
        <f>+'Balance sheet'!K83</f>
        <v>113643814.92</v>
      </c>
    </row>
    <row r="10" spans="1:11" ht="12.75">
      <c r="A10" s="398" t="s">
        <v>250</v>
      </c>
      <c r="B10" s="399"/>
      <c r="C10" s="399"/>
      <c r="D10" s="399"/>
      <c r="E10" s="399"/>
      <c r="F10" s="399"/>
      <c r="G10" s="399"/>
      <c r="H10" s="399"/>
      <c r="I10" s="91">
        <v>6</v>
      </c>
      <c r="J10" s="93"/>
      <c r="K10" s="93"/>
    </row>
    <row r="11" spans="1:11" ht="12.75">
      <c r="A11" s="398" t="s">
        <v>140</v>
      </c>
      <c r="B11" s="399"/>
      <c r="C11" s="399"/>
      <c r="D11" s="399"/>
      <c r="E11" s="399"/>
      <c r="F11" s="399"/>
      <c r="G11" s="399"/>
      <c r="H11" s="399"/>
      <c r="I11" s="91">
        <v>7</v>
      </c>
      <c r="J11" s="93"/>
      <c r="K11" s="93"/>
    </row>
    <row r="12" spans="1:11" ht="12.75">
      <c r="A12" s="398" t="s">
        <v>251</v>
      </c>
      <c r="B12" s="399"/>
      <c r="C12" s="399"/>
      <c r="D12" s="399"/>
      <c r="E12" s="399"/>
      <c r="F12" s="399"/>
      <c r="G12" s="399"/>
      <c r="H12" s="399"/>
      <c r="I12" s="91">
        <v>8</v>
      </c>
      <c r="J12" s="93"/>
      <c r="K12" s="93"/>
    </row>
    <row r="13" spans="1:11" ht="12.75">
      <c r="A13" s="398" t="s">
        <v>252</v>
      </c>
      <c r="B13" s="399"/>
      <c r="C13" s="399"/>
      <c r="D13" s="399"/>
      <c r="E13" s="399"/>
      <c r="F13" s="399"/>
      <c r="G13" s="399"/>
      <c r="H13" s="399"/>
      <c r="I13" s="91">
        <v>9</v>
      </c>
      <c r="J13" s="93"/>
      <c r="K13" s="93"/>
    </row>
    <row r="14" spans="1:14" ht="12.75">
      <c r="A14" s="400" t="s">
        <v>141</v>
      </c>
      <c r="B14" s="401"/>
      <c r="C14" s="401"/>
      <c r="D14" s="401"/>
      <c r="E14" s="401"/>
      <c r="F14" s="401"/>
      <c r="G14" s="401"/>
      <c r="H14" s="401"/>
      <c r="I14" s="91">
        <v>10</v>
      </c>
      <c r="J14" s="94">
        <v>235574056.13</v>
      </c>
      <c r="K14" s="94">
        <f>SUM(K5:K13)</f>
        <v>304979023.56</v>
      </c>
      <c r="L14" s="95"/>
      <c r="M14" s="95"/>
      <c r="N14" s="95"/>
    </row>
    <row r="15" spans="1:12" ht="12.75">
      <c r="A15" s="398" t="s">
        <v>253</v>
      </c>
      <c r="B15" s="399"/>
      <c r="C15" s="399"/>
      <c r="D15" s="399"/>
      <c r="E15" s="399"/>
      <c r="F15" s="399"/>
      <c r="G15" s="399"/>
      <c r="H15" s="399"/>
      <c r="I15" s="91">
        <v>11</v>
      </c>
      <c r="J15" s="93">
        <v>-114399</v>
      </c>
      <c r="K15" s="96">
        <f>+'P&amp;L'!L66</f>
        <v>-68280.1899999976</v>
      </c>
      <c r="L15" s="95"/>
    </row>
    <row r="16" spans="1:11" ht="12.75">
      <c r="A16" s="398" t="s">
        <v>254</v>
      </c>
      <c r="B16" s="399"/>
      <c r="C16" s="399"/>
      <c r="D16" s="399"/>
      <c r="E16" s="399"/>
      <c r="F16" s="399"/>
      <c r="G16" s="399"/>
      <c r="H16" s="399"/>
      <c r="I16" s="91">
        <v>12</v>
      </c>
      <c r="J16" s="93"/>
      <c r="K16" s="93"/>
    </row>
    <row r="17" spans="1:11" ht="12.75">
      <c r="A17" s="398" t="s">
        <v>142</v>
      </c>
      <c r="B17" s="399"/>
      <c r="C17" s="399"/>
      <c r="D17" s="399"/>
      <c r="E17" s="399"/>
      <c r="F17" s="399"/>
      <c r="G17" s="399"/>
      <c r="H17" s="399"/>
      <c r="I17" s="91">
        <v>13</v>
      </c>
      <c r="J17" s="93"/>
      <c r="K17" s="93"/>
    </row>
    <row r="18" spans="1:11" ht="12.75">
      <c r="A18" s="398" t="s">
        <v>143</v>
      </c>
      <c r="B18" s="399"/>
      <c r="C18" s="399"/>
      <c r="D18" s="399"/>
      <c r="E18" s="399"/>
      <c r="F18" s="399"/>
      <c r="G18" s="399"/>
      <c r="H18" s="399"/>
      <c r="I18" s="91">
        <v>14</v>
      </c>
      <c r="J18" s="93"/>
      <c r="K18" s="93"/>
    </row>
    <row r="19" spans="1:11" ht="12.75">
      <c r="A19" s="398" t="s">
        <v>255</v>
      </c>
      <c r="B19" s="399"/>
      <c r="C19" s="399"/>
      <c r="D19" s="399"/>
      <c r="E19" s="399"/>
      <c r="F19" s="399"/>
      <c r="G19" s="399"/>
      <c r="H19" s="399"/>
      <c r="I19" s="91">
        <v>15</v>
      </c>
      <c r="J19" s="93"/>
      <c r="K19" s="93"/>
    </row>
    <row r="20" spans="1:11" ht="12.75">
      <c r="A20" s="398" t="s">
        <v>256</v>
      </c>
      <c r="B20" s="399"/>
      <c r="C20" s="399"/>
      <c r="D20" s="399"/>
      <c r="E20" s="399"/>
      <c r="F20" s="399"/>
      <c r="G20" s="399"/>
      <c r="H20" s="399"/>
      <c r="I20" s="91">
        <v>16</v>
      </c>
      <c r="J20" s="93"/>
      <c r="K20" s="93"/>
    </row>
    <row r="21" spans="1:11" ht="12.75">
      <c r="A21" s="400" t="s">
        <v>257</v>
      </c>
      <c r="B21" s="401"/>
      <c r="C21" s="401"/>
      <c r="D21" s="401"/>
      <c r="E21" s="401"/>
      <c r="F21" s="401"/>
      <c r="G21" s="401"/>
      <c r="H21" s="401"/>
      <c r="I21" s="91">
        <v>17</v>
      </c>
      <c r="J21" s="97">
        <v>-114399</v>
      </c>
      <c r="K21" s="97">
        <f>SUM(K15:K20)</f>
        <v>-68280.1899999976</v>
      </c>
    </row>
    <row r="22" spans="1:11" ht="12.75">
      <c r="A22" s="402"/>
      <c r="B22" s="403"/>
      <c r="C22" s="403"/>
      <c r="D22" s="403"/>
      <c r="E22" s="403"/>
      <c r="F22" s="403"/>
      <c r="G22" s="403"/>
      <c r="H22" s="403"/>
      <c r="I22" s="404"/>
      <c r="J22" s="404"/>
      <c r="K22" s="405"/>
    </row>
    <row r="23" spans="1:11" ht="12.75">
      <c r="A23" s="390" t="s">
        <v>259</v>
      </c>
      <c r="B23" s="391"/>
      <c r="C23" s="391"/>
      <c r="D23" s="391"/>
      <c r="E23" s="391"/>
      <c r="F23" s="391"/>
      <c r="G23" s="391"/>
      <c r="H23" s="391"/>
      <c r="I23" s="98">
        <v>18</v>
      </c>
      <c r="J23" s="92">
        <f>+J21</f>
        <v>-114399</v>
      </c>
      <c r="K23" s="92">
        <f>+K21</f>
        <v>-68280.1899999976</v>
      </c>
    </row>
    <row r="24" spans="1:11" ht="17.25" customHeight="1">
      <c r="A24" s="392" t="s">
        <v>258</v>
      </c>
      <c r="B24" s="393"/>
      <c r="C24" s="393"/>
      <c r="D24" s="393"/>
      <c r="E24" s="393"/>
      <c r="F24" s="393"/>
      <c r="G24" s="393"/>
      <c r="H24" s="393"/>
      <c r="I24" s="99">
        <v>19</v>
      </c>
      <c r="J24" s="97"/>
      <c r="K24" s="97"/>
    </row>
    <row r="25" spans="1:11" ht="30" customHeight="1">
      <c r="A25" s="394" t="s">
        <v>144</v>
      </c>
      <c r="B25" s="395"/>
      <c r="C25" s="395"/>
      <c r="D25" s="395"/>
      <c r="E25" s="395"/>
      <c r="F25" s="395"/>
      <c r="G25" s="395"/>
      <c r="H25" s="395"/>
      <c r="I25" s="395"/>
      <c r="J25" s="395"/>
      <c r="K25" s="395"/>
    </row>
  </sheetData>
  <sheetProtection/>
  <protectedRanges>
    <protectedRange sqref="E2" name="Range1_1"/>
    <protectedRange sqref="G2:H2" name="Range1_2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1:O33"/>
  <sheetViews>
    <sheetView showGridLines="0" zoomScaleSheetLayoutView="100" zoomScalePageLayoutView="0" workbookViewId="0" topLeftCell="A1">
      <selection activeCell="A2" sqref="A2:IV2"/>
    </sheetView>
  </sheetViews>
  <sheetFormatPr defaultColWidth="9.140625" defaultRowHeight="12.75"/>
  <cols>
    <col min="1" max="1" width="4.28125" style="21" customWidth="1"/>
    <col min="2" max="2" width="21.00390625" style="21" customWidth="1"/>
    <col min="3" max="3" width="12.140625" style="21" customWidth="1"/>
    <col min="4" max="5" width="10.421875" style="21" customWidth="1"/>
    <col min="6" max="6" width="11.140625" style="21" customWidth="1"/>
    <col min="7" max="7" width="10.57421875" style="21" customWidth="1"/>
    <col min="8" max="8" width="10.28125" style="21" bestFit="1" customWidth="1"/>
    <col min="9" max="9" width="11.8515625" style="21" customWidth="1"/>
    <col min="10" max="10" width="13.140625" style="21" customWidth="1"/>
    <col min="11" max="12" width="10.28125" style="21" customWidth="1"/>
    <col min="13" max="14" width="10.28125" style="21" bestFit="1" customWidth="1"/>
    <col min="15" max="15" width="12.8515625" style="21" bestFit="1" customWidth="1"/>
    <col min="16" max="16384" width="9.140625" style="21" customWidth="1"/>
  </cols>
  <sheetData>
    <row r="1" spans="1:14" ht="12.7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5.75">
      <c r="A2" s="418" t="s">
        <v>306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</row>
    <row r="3" spans="1:14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2.75">
      <c r="A4" s="414"/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</row>
    <row r="5" spans="1:14" ht="14.25">
      <c r="A5" s="23" t="s">
        <v>270</v>
      </c>
      <c r="B5" s="24" t="s">
        <v>271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0"/>
    </row>
    <row r="6" spans="1:14" ht="14.25">
      <c r="A6" s="26"/>
      <c r="B6" s="25"/>
      <c r="C6" s="415"/>
      <c r="D6" s="415"/>
      <c r="E6" s="415"/>
      <c r="F6" s="415"/>
      <c r="G6" s="415"/>
      <c r="H6" s="415"/>
      <c r="I6" s="27"/>
      <c r="J6" s="27"/>
      <c r="K6" s="27"/>
      <c r="L6" s="27"/>
      <c r="M6" s="25"/>
      <c r="N6" s="20"/>
    </row>
    <row r="7" spans="1:14" ht="12.75">
      <c r="A7" s="26"/>
      <c r="B7" s="28"/>
      <c r="C7" s="415" t="s">
        <v>272</v>
      </c>
      <c r="D7" s="415"/>
      <c r="E7" s="415" t="s">
        <v>312</v>
      </c>
      <c r="F7" s="415"/>
      <c r="G7" s="415" t="s">
        <v>313</v>
      </c>
      <c r="H7" s="415"/>
      <c r="I7" s="416" t="s">
        <v>337</v>
      </c>
      <c r="J7" s="417"/>
      <c r="K7" s="419" t="s">
        <v>293</v>
      </c>
      <c r="L7" s="420"/>
      <c r="M7" s="415" t="s">
        <v>273</v>
      </c>
      <c r="N7" s="415"/>
    </row>
    <row r="8" spans="1:14" ht="12.75">
      <c r="A8" s="26"/>
      <c r="B8" s="29"/>
      <c r="C8" s="101" t="s">
        <v>342</v>
      </c>
      <c r="D8" s="101" t="s">
        <v>309</v>
      </c>
      <c r="E8" s="30" t="str">
        <f aca="true" t="shared" si="0" ref="E8:J8">+C8</f>
        <v>31.12.2018.</v>
      </c>
      <c r="F8" s="30" t="str">
        <f t="shared" si="0"/>
        <v>31.12.2017.</v>
      </c>
      <c r="G8" s="30" t="str">
        <f t="shared" si="0"/>
        <v>31.12.2018.</v>
      </c>
      <c r="H8" s="30" t="str">
        <f t="shared" si="0"/>
        <v>31.12.2017.</v>
      </c>
      <c r="I8" s="30" t="str">
        <f t="shared" si="0"/>
        <v>31.12.2018.</v>
      </c>
      <c r="J8" s="30" t="str">
        <f t="shared" si="0"/>
        <v>31.12.2017.</v>
      </c>
      <c r="K8" s="30" t="str">
        <f>+I8</f>
        <v>31.12.2018.</v>
      </c>
      <c r="L8" s="30" t="str">
        <f>+J8</f>
        <v>31.12.2017.</v>
      </c>
      <c r="M8" s="30" t="str">
        <f>+I8</f>
        <v>31.12.2018.</v>
      </c>
      <c r="N8" s="30" t="str">
        <f>+J8</f>
        <v>31.12.2017.</v>
      </c>
    </row>
    <row r="9" spans="1:14" ht="12.75">
      <c r="A9" s="26"/>
      <c r="B9" s="31"/>
      <c r="C9" s="32" t="s">
        <v>274</v>
      </c>
      <c r="D9" s="32" t="s">
        <v>274</v>
      </c>
      <c r="E9" s="32" t="s">
        <v>275</v>
      </c>
      <c r="F9" s="33" t="s">
        <v>275</v>
      </c>
      <c r="G9" s="33" t="s">
        <v>275</v>
      </c>
      <c r="H9" s="32" t="s">
        <v>274</v>
      </c>
      <c r="I9" s="32" t="s">
        <v>274</v>
      </c>
      <c r="J9" s="32" t="s">
        <v>274</v>
      </c>
      <c r="K9" s="32" t="s">
        <v>274</v>
      </c>
      <c r="L9" s="32" t="s">
        <v>274</v>
      </c>
      <c r="M9" s="32" t="s">
        <v>274</v>
      </c>
      <c r="N9" s="32" t="s">
        <v>274</v>
      </c>
    </row>
    <row r="10" spans="1:14" ht="12.75">
      <c r="A10" s="26"/>
      <c r="B10" s="31"/>
      <c r="C10" s="32"/>
      <c r="D10" s="32"/>
      <c r="E10" s="32"/>
      <c r="F10" s="33"/>
      <c r="G10" s="33"/>
      <c r="H10" s="32"/>
      <c r="I10" s="32"/>
      <c r="J10" s="32"/>
      <c r="K10" s="32"/>
      <c r="L10" s="32"/>
      <c r="M10" s="32"/>
      <c r="N10" s="32"/>
    </row>
    <row r="11" spans="1:15" ht="12.75">
      <c r="A11" s="26"/>
      <c r="B11" s="34" t="s">
        <v>305</v>
      </c>
      <c r="C11" s="35">
        <v>939831.05006926</v>
      </c>
      <c r="D11" s="35">
        <v>739305.93048217</v>
      </c>
      <c r="E11" s="35">
        <v>439808.65737733</v>
      </c>
      <c r="F11" s="35">
        <v>559557.81341887</v>
      </c>
      <c r="G11" s="36">
        <v>177087.0624</v>
      </c>
      <c r="H11" s="36">
        <v>178883.00793</v>
      </c>
      <c r="I11" s="36">
        <v>1427.86835</v>
      </c>
      <c r="J11" s="36">
        <v>3808.56601</v>
      </c>
      <c r="K11" s="36">
        <v>0</v>
      </c>
      <c r="L11" s="36">
        <v>0</v>
      </c>
      <c r="M11" s="37">
        <f>+C11+E11+G11+I11+K11</f>
        <v>1558154.63819659</v>
      </c>
      <c r="N11" s="37">
        <f>+D11+F11+H11+J11+L11</f>
        <v>1481555.31784104</v>
      </c>
      <c r="O11" s="38"/>
    </row>
    <row r="12" spans="1:15" ht="12.75">
      <c r="A12" s="26"/>
      <c r="B12" s="34" t="s">
        <v>304</v>
      </c>
      <c r="C12" s="35">
        <v>108879.11292214904</v>
      </c>
      <c r="D12" s="35">
        <v>95213.85645463693</v>
      </c>
      <c r="E12" s="35">
        <v>36207.5556971585</v>
      </c>
      <c r="F12" s="35">
        <v>19871.65915587516</v>
      </c>
      <c r="G12" s="36">
        <v>5090.0404100000005</v>
      </c>
      <c r="H12" s="36">
        <v>5744.45503</v>
      </c>
      <c r="I12" s="36">
        <v>237.6341365324528</v>
      </c>
      <c r="J12" s="36">
        <v>585.523160367562</v>
      </c>
      <c r="K12" s="36">
        <v>-32123.28860652</v>
      </c>
      <c r="L12" s="36">
        <v>-45737.43399759026</v>
      </c>
      <c r="M12" s="37">
        <f>+C12+E12+G12+I12+K12</f>
        <v>118291.05455932</v>
      </c>
      <c r="N12" s="37">
        <f>+D12+F12+H12+J12+L12</f>
        <v>75678.05980328939</v>
      </c>
      <c r="O12" s="38"/>
    </row>
    <row r="13" spans="1:14" ht="14.25">
      <c r="A13" s="26"/>
      <c r="B13" s="25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4" ht="14.25">
      <c r="A14" s="23" t="s">
        <v>276</v>
      </c>
      <c r="B14" s="24" t="s">
        <v>277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0"/>
    </row>
    <row r="15" spans="1:14" ht="15" customHeight="1">
      <c r="A15" s="22"/>
      <c r="B15" s="40"/>
      <c r="C15" s="211" t="s">
        <v>342</v>
      </c>
      <c r="D15" s="211" t="s">
        <v>309</v>
      </c>
      <c r="E15" s="22"/>
      <c r="G15" s="22"/>
      <c r="H15" s="22"/>
      <c r="I15" s="22"/>
      <c r="J15" s="22"/>
      <c r="K15" s="22"/>
      <c r="L15" s="22"/>
      <c r="M15" s="22"/>
      <c r="N15" s="20"/>
    </row>
    <row r="16" spans="1:14" ht="12.75">
      <c r="A16" s="22"/>
      <c r="B16" s="40"/>
      <c r="C16" s="33" t="s">
        <v>274</v>
      </c>
      <c r="D16" s="32" t="s">
        <v>274</v>
      </c>
      <c r="E16" s="22"/>
      <c r="F16" s="22"/>
      <c r="G16" s="22"/>
      <c r="H16" s="22"/>
      <c r="I16" s="22"/>
      <c r="J16" s="22"/>
      <c r="K16" s="22"/>
      <c r="L16" s="22"/>
      <c r="M16" s="22"/>
      <c r="N16" s="20"/>
    </row>
    <row r="17" spans="1:14" ht="12.75">
      <c r="A17" s="22"/>
      <c r="B17" s="40"/>
      <c r="C17" s="41"/>
      <c r="D17" s="41"/>
      <c r="E17" s="22"/>
      <c r="F17" s="22"/>
      <c r="G17" s="22"/>
      <c r="H17" s="22"/>
      <c r="I17" s="22"/>
      <c r="J17" s="22"/>
      <c r="K17" s="22"/>
      <c r="L17" s="22"/>
      <c r="M17" s="22"/>
      <c r="N17" s="20"/>
    </row>
    <row r="18" spans="1:14" ht="12.75" customHeight="1" thickBot="1">
      <c r="A18" s="22"/>
      <c r="B18" s="40" t="s">
        <v>278</v>
      </c>
      <c r="C18" s="42">
        <v>973699</v>
      </c>
      <c r="D18" s="42">
        <v>926118</v>
      </c>
      <c r="E18" s="22"/>
      <c r="F18" s="22"/>
      <c r="G18" s="22"/>
      <c r="H18" s="43"/>
      <c r="I18" s="43"/>
      <c r="J18" s="43"/>
      <c r="K18" s="43"/>
      <c r="L18" s="43"/>
      <c r="M18" s="22"/>
      <c r="N18" s="20"/>
    </row>
    <row r="19" spans="1:14" ht="12.75">
      <c r="A19" s="22"/>
      <c r="B19" s="40"/>
      <c r="C19" s="44"/>
      <c r="D19" s="44"/>
      <c r="E19" s="22"/>
      <c r="F19" s="22"/>
      <c r="G19" s="22"/>
      <c r="H19" s="22"/>
      <c r="I19" s="22"/>
      <c r="J19" s="22"/>
      <c r="K19" s="22"/>
      <c r="L19" s="22"/>
      <c r="M19" s="22"/>
      <c r="N19" s="20"/>
    </row>
    <row r="20" spans="1:14" ht="12.75" customHeight="1" thickBot="1">
      <c r="A20" s="22"/>
      <c r="B20" s="40" t="s">
        <v>279</v>
      </c>
      <c r="C20" s="42">
        <v>413714</v>
      </c>
      <c r="D20" s="42">
        <v>231119</v>
      </c>
      <c r="E20" s="22"/>
      <c r="F20" s="22"/>
      <c r="G20" s="22"/>
      <c r="H20" s="22"/>
      <c r="I20" s="22"/>
      <c r="J20" s="22"/>
      <c r="K20" s="22"/>
      <c r="L20" s="22"/>
      <c r="M20" s="22"/>
      <c r="N20" s="20"/>
    </row>
    <row r="21" spans="1:14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0"/>
    </row>
    <row r="22" spans="1:14" ht="12.75">
      <c r="A22" s="45" t="s">
        <v>280</v>
      </c>
      <c r="B22" s="24" t="s">
        <v>281</v>
      </c>
      <c r="C22" s="40"/>
      <c r="D22" s="40"/>
      <c r="E22" s="22"/>
      <c r="F22" s="22"/>
      <c r="G22" s="22"/>
      <c r="H22" s="22"/>
      <c r="I22" s="22"/>
      <c r="J22" s="22"/>
      <c r="K22" s="22"/>
      <c r="L22" s="22"/>
      <c r="M22" s="22"/>
      <c r="N22" s="20"/>
    </row>
    <row r="23" spans="1:14" ht="12.75">
      <c r="A23" s="45"/>
      <c r="B23" s="46"/>
      <c r="C23" s="40"/>
      <c r="D23" s="40"/>
      <c r="E23" s="22"/>
      <c r="F23" s="22"/>
      <c r="G23" s="22"/>
      <c r="H23" s="22"/>
      <c r="I23" s="22"/>
      <c r="J23" s="22"/>
      <c r="K23" s="22"/>
      <c r="L23" s="22"/>
      <c r="M23" s="22"/>
      <c r="N23" s="20"/>
    </row>
    <row r="24" spans="1:14" ht="12.75">
      <c r="A24" s="22"/>
      <c r="B24" s="40"/>
      <c r="C24" s="212" t="s">
        <v>342</v>
      </c>
      <c r="D24" s="102" t="s">
        <v>309</v>
      </c>
      <c r="E24" s="22"/>
      <c r="F24" s="22"/>
      <c r="G24" s="22"/>
      <c r="H24" s="22"/>
      <c r="I24" s="22"/>
      <c r="J24" s="22"/>
      <c r="K24" s="22"/>
      <c r="L24" s="22"/>
      <c r="M24" s="22"/>
      <c r="N24" s="20"/>
    </row>
    <row r="25" spans="1:14" ht="12.75">
      <c r="A25" s="22"/>
      <c r="B25" s="40"/>
      <c r="C25" s="33" t="s">
        <v>274</v>
      </c>
      <c r="D25" s="33" t="s">
        <v>274</v>
      </c>
      <c r="E25" s="22"/>
      <c r="F25" s="22"/>
      <c r="G25" s="22"/>
      <c r="H25" s="22"/>
      <c r="I25" s="22"/>
      <c r="J25" s="22"/>
      <c r="K25" s="22"/>
      <c r="L25" s="22"/>
      <c r="M25" s="22"/>
      <c r="N25" s="20"/>
    </row>
    <row r="26" spans="1:14" ht="12.75">
      <c r="A26" s="22"/>
      <c r="B26" s="40"/>
      <c r="C26" s="41"/>
      <c r="D26" s="41"/>
      <c r="E26" s="22"/>
      <c r="F26" s="22"/>
      <c r="G26" s="22"/>
      <c r="H26" s="22"/>
      <c r="I26" s="22"/>
      <c r="J26" s="22"/>
      <c r="K26" s="22"/>
      <c r="L26" s="22"/>
      <c r="M26" s="22"/>
      <c r="N26" s="20"/>
    </row>
    <row r="27" spans="1:14" ht="13.5" customHeight="1" thickBot="1">
      <c r="A27" s="22"/>
      <c r="B27" s="40" t="s">
        <v>282</v>
      </c>
      <c r="C27" s="47">
        <v>113235</v>
      </c>
      <c r="D27" s="47">
        <v>105639</v>
      </c>
      <c r="E27" s="48"/>
      <c r="F27" s="48"/>
      <c r="G27" s="22"/>
      <c r="H27" s="22"/>
      <c r="I27" s="22"/>
      <c r="J27" s="22"/>
      <c r="K27" s="22"/>
      <c r="L27" s="22"/>
      <c r="M27" s="22"/>
      <c r="N27" s="20"/>
    </row>
    <row r="28" spans="1:14" ht="12.75">
      <c r="A28" s="22"/>
      <c r="B28" s="40"/>
      <c r="C28" s="44"/>
      <c r="D28" s="44"/>
      <c r="E28" s="22"/>
      <c r="F28" s="22"/>
      <c r="G28" s="22"/>
      <c r="H28" s="22"/>
      <c r="I28" s="22"/>
      <c r="J28" s="22"/>
      <c r="K28" s="22"/>
      <c r="L28" s="22"/>
      <c r="M28" s="22"/>
      <c r="N28" s="20"/>
    </row>
    <row r="29" spans="1:14" ht="13.5" thickBot="1">
      <c r="A29" s="22"/>
      <c r="B29" s="40" t="s">
        <v>283</v>
      </c>
      <c r="C29" s="47">
        <v>40407</v>
      </c>
      <c r="D29" s="47">
        <v>124380</v>
      </c>
      <c r="E29" s="48"/>
      <c r="F29" s="48"/>
      <c r="G29" s="22"/>
      <c r="H29" s="22"/>
      <c r="I29" s="22"/>
      <c r="J29" s="22"/>
      <c r="K29" s="22"/>
      <c r="L29" s="22"/>
      <c r="M29" s="22"/>
      <c r="N29" s="20"/>
    </row>
    <row r="30" spans="1:15" ht="12.75">
      <c r="A30" s="20"/>
      <c r="B30" s="40"/>
      <c r="C30" s="44"/>
      <c r="D30" s="44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49"/>
    </row>
    <row r="31" spans="1:14" ht="12.75">
      <c r="A31" s="50" t="s">
        <v>297</v>
      </c>
      <c r="B31" s="413" t="s">
        <v>284</v>
      </c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</row>
    <row r="32" spans="1:14" ht="12.75">
      <c r="A32" s="51"/>
      <c r="B32" s="411"/>
      <c r="C32" s="412"/>
      <c r="D32" s="412"/>
      <c r="E32" s="412"/>
      <c r="F32" s="412"/>
      <c r="G32" s="412"/>
      <c r="H32" s="412"/>
      <c r="I32" s="412"/>
      <c r="J32" s="412"/>
      <c r="K32" s="412"/>
      <c r="L32" s="412"/>
      <c r="M32" s="412"/>
      <c r="N32" s="412"/>
    </row>
    <row r="33" spans="1:15" ht="12.75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</row>
  </sheetData>
  <sheetProtection/>
  <mergeCells count="13">
    <mergeCell ref="A2:N2"/>
    <mergeCell ref="A4:N4"/>
    <mergeCell ref="C6:D6"/>
    <mergeCell ref="E6:F6"/>
    <mergeCell ref="G6:H6"/>
    <mergeCell ref="K7:L7"/>
    <mergeCell ref="B32:N32"/>
    <mergeCell ref="B31:N31"/>
    <mergeCell ref="C7:D7"/>
    <mergeCell ref="E7:F7"/>
    <mergeCell ref="G7:H7"/>
    <mergeCell ref="M7:N7"/>
    <mergeCell ref="I7:J7"/>
  </mergeCells>
  <printOptions/>
  <pageMargins left="0.75" right="0.75" top="1" bottom="1" header="0.5" footer="0.5"/>
  <pageSetup horizontalDpi="600" verticalDpi="600" orientation="landscape" paperSize="9" scale="84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Vlatka Kotaran; Marina Milic; Tian Mesaric</dc:creator>
  <cp:keywords/>
  <dc:description/>
  <cp:lastModifiedBy>Orhideja Gjenero</cp:lastModifiedBy>
  <cp:lastPrinted>2018-10-22T09:35:59Z</cp:lastPrinted>
  <dcterms:created xsi:type="dcterms:W3CDTF">2008-10-17T11:51:54Z</dcterms:created>
  <dcterms:modified xsi:type="dcterms:W3CDTF">2019-02-19T14:12:48Z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ETK Group TFI-POD Q1 2013_EN.xls</vt:lpwstr>
  </property>
</Properties>
</file>